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milw-isilon-prod-smb\milwh-medicaid$\SAR-PHI\SAR72-04 - CES_HCBS Services\scrap_delete at project close\Provider Survey Development\7-20250612 Update\"/>
    </mc:Choice>
  </mc:AlternateContent>
  <xr:revisionPtr revIDLastSave="0" documentId="13_ncr:1_{B3E41143-A322-4A16-8D86-7B5CB1E58A15}" xr6:coauthVersionLast="47" xr6:coauthVersionMax="47" xr10:uidLastSave="{00000000-0000-0000-0000-000000000000}"/>
  <workbookProtection workbookAlgorithmName="SHA-512" workbookHashValue="Pn+5D0fj2Wvpa1EUuT5thCYWIyvMMAVBMBOS+tuSfkqfVIMvn1BMP+HrFIZAM1bUxEjcryxcUOSdLa1XYyeWwA==" workbookSaltValue="ZNbBzt3GmNof2u4F3Cb/Gg==" workbookSpinCount="100000" lockStructure="1"/>
  <bookViews>
    <workbookView xWindow="-32580" yWindow="-16320" windowWidth="29040" windowHeight="15840" firstSheet="1" activeTab="1" xr2:uid="{0641AFCB-A84C-402C-8D5E-8D1DB5EF90BF}"/>
  </bookViews>
  <sheets>
    <sheet name="User Select" sheetId="1" state="veryHidden" r:id="rId1"/>
    <sheet name="Read Me" sheetId="2" r:id="rId2"/>
    <sheet name="1. Information and Attestation" sheetId="4" r:id="rId3"/>
    <sheet name="2. Direct Care Staff" sheetId="5" r:id="rId4"/>
    <sheet name="3. Supervisors" sheetId="6" r:id="rId5"/>
    <sheet name="4. Additional Compensation" sheetId="7" r:id="rId6"/>
    <sheet name="5. Productivity" sheetId="8" r:id="rId7"/>
    <sheet name="6. Training and PTO" sheetId="9" r:id="rId8"/>
    <sheet name="7. Provider Costs" sheetId="10" r:id="rId9"/>
    <sheet name="8. Service-Specific Assumptions" sheetId="11" r:id="rId10"/>
    <sheet name="9. Supportive Living" sheetId="12" r:id="rId11"/>
    <sheet name="10. Survey Feedback" sheetId="13" r:id="rId12"/>
    <sheet name="11. Scratchpad" sheetId="14" r:id="rId13"/>
    <sheet name="Limitations" sheetId="15" r:id="rId14"/>
  </sheets>
  <definedNames>
    <definedName name="_xlnm._FilterDatabase" localSheetId="9" hidden="1">'8. Service-Specific Assumptions'!$B$12:$L$28</definedName>
    <definedName name="_Key1" localSheetId="2" hidden="1">#REF!</definedName>
    <definedName name="_Key1" localSheetId="3" hidden="1">#REF!</definedName>
    <definedName name="_Key1" localSheetId="4" hidden="1">#REF!</definedName>
    <definedName name="_Key1" localSheetId="8" hidden="1">#REF!</definedName>
    <definedName name="_Key1" localSheetId="9" hidden="1">#REF!</definedName>
    <definedName name="_Key1" hidden="1">#REF!</definedName>
    <definedName name="_Key1001" localSheetId="2" hidden="1">#REF!</definedName>
    <definedName name="_Key1001" localSheetId="3" hidden="1">#REF!</definedName>
    <definedName name="_Key1001" localSheetId="4" hidden="1">#REF!</definedName>
    <definedName name="_Key1001" localSheetId="8" hidden="1">#REF!</definedName>
    <definedName name="_Key1001" localSheetId="9" hidden="1">#REF!</definedName>
    <definedName name="_Key1001" hidden="1">#REF!</definedName>
    <definedName name="_Key2" localSheetId="2" hidden="1">#REF!</definedName>
    <definedName name="_Key2" localSheetId="3" hidden="1">#REF!</definedName>
    <definedName name="_Key2" localSheetId="4" hidden="1">#REF!</definedName>
    <definedName name="_Key2" localSheetId="8" hidden="1">#REF!</definedName>
    <definedName name="_Key2" localSheetId="9" hidden="1">#REF!</definedName>
    <definedName name="_Key2" hidden="1">#REF!</definedName>
    <definedName name="_Key2001" localSheetId="2" hidden="1">#REF!</definedName>
    <definedName name="_Key2001" localSheetId="3" hidden="1">#REF!</definedName>
    <definedName name="_Key2001" localSheetId="4" hidden="1">#REF!</definedName>
    <definedName name="_Key2001" localSheetId="8" hidden="1">#REF!</definedName>
    <definedName name="_Key2001" localSheetId="9" hidden="1">#REF!</definedName>
    <definedName name="_Key2001" hidden="1">#REF!</definedName>
    <definedName name="_Order1" hidden="1">255</definedName>
    <definedName name="_Order2" hidden="1">255</definedName>
    <definedName name="_Sort" localSheetId="2" hidden="1">#REF!</definedName>
    <definedName name="_Sort" localSheetId="3" hidden="1">#REF!</definedName>
    <definedName name="_Sort" localSheetId="4" hidden="1">#REF!</definedName>
    <definedName name="_Sort" localSheetId="8" hidden="1">#REF!</definedName>
    <definedName name="_Sort" localSheetId="9" hidden="1">#REF!</definedName>
    <definedName name="_Sort" hidden="1">#REF!</definedName>
    <definedName name="_Sort0001" localSheetId="2" hidden="1">#REF!</definedName>
    <definedName name="_Sort0001" localSheetId="3" hidden="1">#REF!</definedName>
    <definedName name="_Sort0001" localSheetId="4" hidden="1">#REF!</definedName>
    <definedName name="_Sort0001" localSheetId="8" hidden="1">#REF!</definedName>
    <definedName name="_Sort0001" localSheetId="9" hidden="1">#REF!</definedName>
    <definedName name="_Sort0001" hidden="1">#REF!</definedName>
    <definedName name="_UC2" localSheetId="2" hidden="1">{#N/A,#N/A,FALSE,"trend"}</definedName>
    <definedName name="_UC2" localSheetId="3" hidden="1">{#N/A,#N/A,FALSE,"trend"}</definedName>
    <definedName name="_UC2" localSheetId="4" hidden="1">{#N/A,#N/A,FALSE,"trend"}</definedName>
    <definedName name="_UC2" localSheetId="7" hidden="1">{#N/A,#N/A,FALSE,"trend"}</definedName>
    <definedName name="_UC2" localSheetId="8" hidden="1">{#N/A,#N/A,FALSE,"trend"}</definedName>
    <definedName name="_UC2" localSheetId="9" hidden="1">{#N/A,#N/A,FALSE,"trend"}</definedName>
    <definedName name="_UC2" localSheetId="10" hidden="1">{#N/A,#N/A,FALSE,"trend"}</definedName>
    <definedName name="_UC2" localSheetId="13" hidden="1">{#N/A,#N/A,FALSE,"trend"}</definedName>
    <definedName name="_UC2" hidden="1">{#N/A,#N/A,FALSE,"trend"}</definedName>
    <definedName name="_UC3" localSheetId="2" hidden="1">{#N/A,#N/A,FALSE,"trend"}</definedName>
    <definedName name="_UC3" localSheetId="3" hidden="1">{#N/A,#N/A,FALSE,"trend"}</definedName>
    <definedName name="_UC3" localSheetId="4" hidden="1">{#N/A,#N/A,FALSE,"trend"}</definedName>
    <definedName name="_UC3" localSheetId="7" hidden="1">{#N/A,#N/A,FALSE,"trend"}</definedName>
    <definedName name="_UC3" localSheetId="8" hidden="1">{#N/A,#N/A,FALSE,"trend"}</definedName>
    <definedName name="_UC3" localSheetId="9" hidden="1">{#N/A,#N/A,FALSE,"trend"}</definedName>
    <definedName name="_UC3" localSheetId="10" hidden="1">{#N/A,#N/A,FALSE,"trend"}</definedName>
    <definedName name="_UC3" localSheetId="13" hidden="1">{#N/A,#N/A,FALSE,"trend"}</definedName>
    <definedName name="_UC3" hidden="1">{#N/A,#N/A,FALSE,"trend"}</definedName>
    <definedName name="aaa" localSheetId="2" hidden="1">#REF!</definedName>
    <definedName name="aaa" localSheetId="3" hidden="1">#REF!</definedName>
    <definedName name="aaa" localSheetId="4" hidden="1">#REF!</definedName>
    <definedName name="aaa" localSheetId="8" hidden="1">#REF!</definedName>
    <definedName name="aaa" localSheetId="9" hidden="1">#REF!</definedName>
    <definedName name="aaa" hidden="1">#REF!</definedName>
    <definedName name="aaaa" localSheetId="2" hidden="1">{#N/A,#N/A,FALSE,"trend"}</definedName>
    <definedName name="aaaa" localSheetId="3" hidden="1">{#N/A,#N/A,FALSE,"trend"}</definedName>
    <definedName name="aaaa" localSheetId="4" hidden="1">{#N/A,#N/A,FALSE,"trend"}</definedName>
    <definedName name="aaaa" localSheetId="7" hidden="1">{#N/A,#N/A,FALSE,"trend"}</definedName>
    <definedName name="aaaa" localSheetId="8" hidden="1">{#N/A,#N/A,FALSE,"trend"}</definedName>
    <definedName name="aaaa" localSheetId="9" hidden="1">{#N/A,#N/A,FALSE,"trend"}</definedName>
    <definedName name="aaaa" localSheetId="10" hidden="1">{#N/A,#N/A,FALSE,"trend"}</definedName>
    <definedName name="aaaa" localSheetId="13" hidden="1">{#N/A,#N/A,FALSE,"trend"}</definedName>
    <definedName name="aaaa" hidden="1">{#N/A,#N/A,FALSE,"trend"}</definedName>
    <definedName name="adfa" localSheetId="2" hidden="1">{#N/A,#N/A,FALSE,"trend"}</definedName>
    <definedName name="adfa" localSheetId="3" hidden="1">{#N/A,#N/A,FALSE,"trend"}</definedName>
    <definedName name="adfa" localSheetId="4" hidden="1">{#N/A,#N/A,FALSE,"trend"}</definedName>
    <definedName name="adfa" localSheetId="7" hidden="1">{#N/A,#N/A,FALSE,"trend"}</definedName>
    <definedName name="adfa" localSheetId="8" hidden="1">{#N/A,#N/A,FALSE,"trend"}</definedName>
    <definedName name="adfa" localSheetId="9" hidden="1">{#N/A,#N/A,FALSE,"trend"}</definedName>
    <definedName name="adfa" localSheetId="10" hidden="1">{#N/A,#N/A,FALSE,"trend"}</definedName>
    <definedName name="adfa" localSheetId="13" hidden="1">{#N/A,#N/A,FALSE,"trend"}</definedName>
    <definedName name="adfa" hidden="1">{#N/A,#N/A,FALSE,"trend"}</definedName>
    <definedName name="Association_Assessment_Model" localSheetId="2" hidden="1">#REF!</definedName>
    <definedName name="Association_Assessment_Model" localSheetId="3" hidden="1">#REF!</definedName>
    <definedName name="Association_Assessment_Model" localSheetId="4" hidden="1">#REF!</definedName>
    <definedName name="Association_Assessment_Model" localSheetId="8" hidden="1">#REF!</definedName>
    <definedName name="Association_Assessment_Model" localSheetId="9" hidden="1">#REF!</definedName>
    <definedName name="Association_Assessment_Model" hidden="1">#REF!</definedName>
    <definedName name="Dir_Indir_Time" localSheetId="9">'8. Service-Specific Assumptions'!$X$16:$AC$16</definedName>
    <definedName name="f" localSheetId="2" hidden="1">{#N/A,#N/A,FALSE,"trend"}</definedName>
    <definedName name="f" localSheetId="3" hidden="1">{#N/A,#N/A,FALSE,"trend"}</definedName>
    <definedName name="f" localSheetId="4" hidden="1">{#N/A,#N/A,FALSE,"trend"}</definedName>
    <definedName name="f" localSheetId="7" hidden="1">{#N/A,#N/A,FALSE,"trend"}</definedName>
    <definedName name="f" localSheetId="8" hidden="1">{#N/A,#N/A,FALSE,"trend"}</definedName>
    <definedName name="f" localSheetId="9" hidden="1">{#N/A,#N/A,FALSE,"trend"}</definedName>
    <definedName name="f" localSheetId="10" hidden="1">{#N/A,#N/A,FALSE,"trend"}</definedName>
    <definedName name="f" localSheetId="13" hidden="1">{#N/A,#N/A,FALSE,"trend"}</definedName>
    <definedName name="f" hidden="1">{#N/A,#N/A,FALSE,"trend"}</definedName>
    <definedName name="fafa" localSheetId="2" hidden="1">{#N/A,#N/A,FALSE,"trend"}</definedName>
    <definedName name="fafa" localSheetId="3" hidden="1">{#N/A,#N/A,FALSE,"trend"}</definedName>
    <definedName name="fafa" localSheetId="4" hidden="1">{#N/A,#N/A,FALSE,"trend"}</definedName>
    <definedName name="fafa" localSheetId="7" hidden="1">{#N/A,#N/A,FALSE,"trend"}</definedName>
    <definedName name="fafa" localSheetId="8" hidden="1">{#N/A,#N/A,FALSE,"trend"}</definedName>
    <definedName name="fafa" localSheetId="9" hidden="1">{#N/A,#N/A,FALSE,"trend"}</definedName>
    <definedName name="fafa" localSheetId="10" hidden="1">{#N/A,#N/A,FALSE,"trend"}</definedName>
    <definedName name="fafa" localSheetId="13" hidden="1">{#N/A,#N/A,FALSE,"trend"}</definedName>
    <definedName name="fafa" hidden="1">{#N/A,#N/A,FALSE,"trend"}</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o_Vehicles">'9. Supportive Living'!$N$15:$X$15</definedName>
    <definedName name="other" localSheetId="2" hidden="1">{#N/A,#N/A,FALSE,"trend"}</definedName>
    <definedName name="other" localSheetId="3" hidden="1">{#N/A,#N/A,FALSE,"trend"}</definedName>
    <definedName name="other" localSheetId="4" hidden="1">{#N/A,#N/A,FALSE,"trend"}</definedName>
    <definedName name="other" localSheetId="7" hidden="1">{#N/A,#N/A,FALSE,"trend"}</definedName>
    <definedName name="other" localSheetId="8" hidden="1">{#N/A,#N/A,FALSE,"trend"}</definedName>
    <definedName name="other" localSheetId="9" hidden="1">{#N/A,#N/A,FALSE,"trend"}</definedName>
    <definedName name="other" localSheetId="10" hidden="1">{#N/A,#N/A,FALSE,"trend"}</definedName>
    <definedName name="other" localSheetId="13" hidden="1">{#N/A,#N/A,FALSE,"trend"}</definedName>
    <definedName name="other" hidden="1">{#N/A,#N/A,FALSE,"trend"}</definedName>
    <definedName name="otherUC" localSheetId="2" hidden="1">{#N/A,#N/A,FALSE,"trend"}</definedName>
    <definedName name="otherUC" localSheetId="3" hidden="1">{#N/A,#N/A,FALSE,"trend"}</definedName>
    <definedName name="otherUC" localSheetId="4" hidden="1">{#N/A,#N/A,FALSE,"trend"}</definedName>
    <definedName name="otherUC" localSheetId="7" hidden="1">{#N/A,#N/A,FALSE,"trend"}</definedName>
    <definedName name="otherUC" localSheetId="8" hidden="1">{#N/A,#N/A,FALSE,"trend"}</definedName>
    <definedName name="otherUC" localSheetId="9" hidden="1">{#N/A,#N/A,FALSE,"trend"}</definedName>
    <definedName name="otherUC" localSheetId="10" hidden="1">{#N/A,#N/A,FALSE,"trend"}</definedName>
    <definedName name="otherUC" localSheetId="13" hidden="1">{#N/A,#N/A,FALSE,"trend"}</definedName>
    <definedName name="otherUC" hidden="1">{#N/A,#N/A,FALSE,"trend"}</definedName>
    <definedName name="PHP" localSheetId="2" hidden="1">{#N/A,#N/A,FALSE,"trend"}</definedName>
    <definedName name="PHP" localSheetId="3" hidden="1">{#N/A,#N/A,FALSE,"trend"}</definedName>
    <definedName name="PHP" localSheetId="4" hidden="1">{#N/A,#N/A,FALSE,"trend"}</definedName>
    <definedName name="PHP" localSheetId="7" hidden="1">{#N/A,#N/A,FALSE,"trend"}</definedName>
    <definedName name="PHP" localSheetId="8" hidden="1">{#N/A,#N/A,FALSE,"trend"}</definedName>
    <definedName name="PHP" localSheetId="9" hidden="1">{#N/A,#N/A,FALSE,"trend"}</definedName>
    <definedName name="PHP" localSheetId="10" hidden="1">{#N/A,#N/A,FALSE,"trend"}</definedName>
    <definedName name="PHP" localSheetId="13" hidden="1">{#N/A,#N/A,FALSE,"trend"}</definedName>
    <definedName name="PHP" hidden="1">{#N/A,#N/A,FALSE,"trend"}</definedName>
    <definedName name="phys" localSheetId="2" hidden="1">{#N/A,#N/A,FALSE,"trend"}</definedName>
    <definedName name="phys" localSheetId="3" hidden="1">{#N/A,#N/A,FALSE,"trend"}</definedName>
    <definedName name="phys" localSheetId="4" hidden="1">{#N/A,#N/A,FALSE,"trend"}</definedName>
    <definedName name="phys" localSheetId="7" hidden="1">{#N/A,#N/A,FALSE,"trend"}</definedName>
    <definedName name="phys" localSheetId="8" hidden="1">{#N/A,#N/A,FALSE,"trend"}</definedName>
    <definedName name="phys" localSheetId="9" hidden="1">{#N/A,#N/A,FALSE,"trend"}</definedName>
    <definedName name="phys" localSheetId="10" hidden="1">{#N/A,#N/A,FALSE,"trend"}</definedName>
    <definedName name="phys" localSheetId="13" hidden="1">{#N/A,#N/A,FALSE,"trend"}</definedName>
    <definedName name="phys" hidden="1">{#N/A,#N/A,FALSE,"trend"}</definedName>
    <definedName name="physician" localSheetId="2" hidden="1">{#N/A,#N/A,FALSE,"trend"}</definedName>
    <definedName name="physician" localSheetId="3" hidden="1">{#N/A,#N/A,FALSE,"trend"}</definedName>
    <definedName name="physician" localSheetId="4" hidden="1">{#N/A,#N/A,FALSE,"trend"}</definedName>
    <definedName name="physician" localSheetId="7" hidden="1">{#N/A,#N/A,FALSE,"trend"}</definedName>
    <definedName name="physician" localSheetId="8" hidden="1">{#N/A,#N/A,FALSE,"trend"}</definedName>
    <definedName name="physician" localSheetId="9" hidden="1">{#N/A,#N/A,FALSE,"trend"}</definedName>
    <definedName name="physician" localSheetId="10" hidden="1">{#N/A,#N/A,FALSE,"trend"}</definedName>
    <definedName name="physician" localSheetId="13" hidden="1">{#N/A,#N/A,FALSE,"trend"}</definedName>
    <definedName name="physician" hidden="1">{#N/A,#N/A,FALSE,"trend"}</definedName>
    <definedName name="_xlnm.Print_Area" localSheetId="2">'1. Information and Attestation'!$A$1:$N$94</definedName>
    <definedName name="_xlnm.Print_Area" localSheetId="11">'10. Survey Feedback'!$A$1:$K$34</definedName>
    <definedName name="_xlnm.Print_Area" localSheetId="12">'11. Scratchpad'!$A$2:$AB$49</definedName>
    <definedName name="_xlnm.Print_Area" localSheetId="3">'2. Direct Care Staff'!$A$1:$J$55</definedName>
    <definedName name="_xlnm.Print_Area" localSheetId="4">'3. Supervisors'!$A$1:$I$43</definedName>
    <definedName name="_xlnm.Print_Area" localSheetId="5">'4. Additional Compensation'!$A$1:$G$41</definedName>
    <definedName name="_xlnm.Print_Area" localSheetId="6">'5. Productivity'!$A$1:$L$36</definedName>
    <definedName name="_xlnm.Print_Area" localSheetId="7">'6. Training and PTO'!$A$1:$F$42</definedName>
    <definedName name="_xlnm.Print_Area" localSheetId="8">'7. Provider Costs'!$A$1:$G$80</definedName>
    <definedName name="_xlnm.Print_Area" localSheetId="9">'8. Service-Specific Assumptions'!$A$1:$T$60</definedName>
    <definedName name="_xlnm.Print_Area" localSheetId="10">'9. Supportive Living'!$A$1:$J$115</definedName>
    <definedName name="_xlnm.Print_Area" localSheetId="13">Limitations!$A$1:$M$28</definedName>
    <definedName name="_xlnm.Print_Area" localSheetId="1">'Read Me'!$A$1:$C$26</definedName>
    <definedName name="_xlnm.Print_Area">'4. Additional Compensation'!$A$1:$G$40</definedName>
    <definedName name="_xlnm.Print_Titles" localSheetId="3">'2. Direct Care Staff'!$1:$3</definedName>
    <definedName name="_xlnm.Print_Titles" localSheetId="4">'3. Supervisors'!$1:$3</definedName>
    <definedName name="_xlnm.Print_Titles" localSheetId="7">'6. Training and PTO'!$1:$6</definedName>
    <definedName name="_xlnm.Print_Titles" localSheetId="9">'8. Service-Specific Assumptions'!$1:$3</definedName>
    <definedName name="_xlnm.Print_Titles" localSheetId="10">'9. Supportive Living'!$1:$4</definedName>
    <definedName name="_xlnm.Print_Titles">'4. Additional Compensation'!$1:$3</definedName>
    <definedName name="Prov_Group">'2. Direct Care Staff'!$C$27:$C$52</definedName>
    <definedName name="Rpt_Prd">'1. Information and Attestation'!$Q$8:$AC$8</definedName>
    <definedName name="s" localSheetId="2" hidden="1">{#N/A,#N/A,FALSE,"trend"}</definedName>
    <definedName name="s" localSheetId="3" hidden="1">{#N/A,#N/A,FALSE,"trend"}</definedName>
    <definedName name="s" localSheetId="4" hidden="1">{#N/A,#N/A,FALSE,"trend"}</definedName>
    <definedName name="s" localSheetId="7" hidden="1">{#N/A,#N/A,FALSE,"trend"}</definedName>
    <definedName name="s" localSheetId="8" hidden="1">{#N/A,#N/A,FALSE,"trend"}</definedName>
    <definedName name="s" localSheetId="9" hidden="1">{#N/A,#N/A,FALSE,"trend"}</definedName>
    <definedName name="s" localSheetId="10" hidden="1">{#N/A,#N/A,FALSE,"trend"}</definedName>
    <definedName name="s" localSheetId="13" hidden="1">{#N/A,#N/A,FALSE,"trend"}</definedName>
    <definedName name="s" hidden="1">{#N/A,#N/A,FALSE,"trend"}</definedName>
    <definedName name="Std_Week">'1. Information and Attestation'!$Q$9:$Y$9</definedName>
    <definedName name="Uti_1000" localSheetId="2" hidden="1">{#N/A,#N/A,FALSE,"trend"}</definedName>
    <definedName name="Uti_1000" localSheetId="3" hidden="1">{#N/A,#N/A,FALSE,"trend"}</definedName>
    <definedName name="Uti_1000" localSheetId="4" hidden="1">{#N/A,#N/A,FALSE,"trend"}</definedName>
    <definedName name="Uti_1000" localSheetId="7" hidden="1">{#N/A,#N/A,FALSE,"trend"}</definedName>
    <definedName name="Uti_1000" localSheetId="8" hidden="1">{#N/A,#N/A,FALSE,"trend"}</definedName>
    <definedName name="Uti_1000" localSheetId="9" hidden="1">{#N/A,#N/A,FALSE,"trend"}</definedName>
    <definedName name="Uti_1000" localSheetId="10" hidden="1">{#N/A,#N/A,FALSE,"trend"}</definedName>
    <definedName name="Uti_1000" localSheetId="13" hidden="1">{#N/A,#N/A,FALSE,"trend"}</definedName>
    <definedName name="Uti_1000" hidden="1">{#N/A,#N/A,FALSE,"trend"}</definedName>
    <definedName name="Util_1000" localSheetId="2" hidden="1">{#N/A,#N/A,FALSE,"trend"}</definedName>
    <definedName name="Util_1000" localSheetId="3" hidden="1">{#N/A,#N/A,FALSE,"trend"}</definedName>
    <definedName name="Util_1000" localSheetId="4" hidden="1">{#N/A,#N/A,FALSE,"trend"}</definedName>
    <definedName name="Util_1000" localSheetId="7" hidden="1">{#N/A,#N/A,FALSE,"trend"}</definedName>
    <definedName name="Util_1000" localSheetId="8" hidden="1">{#N/A,#N/A,FALSE,"trend"}</definedName>
    <definedName name="Util_1000" localSheetId="9" hidden="1">{#N/A,#N/A,FALSE,"trend"}</definedName>
    <definedName name="Util_1000" localSheetId="10" hidden="1">{#N/A,#N/A,FALSE,"trend"}</definedName>
    <definedName name="Util_1000" localSheetId="13" hidden="1">{#N/A,#N/A,FALSE,"trend"}</definedName>
    <definedName name="Util_1000" hidden="1">{#N/A,#N/A,FALSE,"trend"}</definedName>
    <definedName name="Utilization" localSheetId="2" hidden="1">{#N/A,#N/A,FALSE,"trend"}</definedName>
    <definedName name="Utilization" localSheetId="3" hidden="1">{#N/A,#N/A,FALSE,"trend"}</definedName>
    <definedName name="Utilization" localSheetId="4" hidden="1">{#N/A,#N/A,FALSE,"trend"}</definedName>
    <definedName name="Utilization" localSheetId="7" hidden="1">{#N/A,#N/A,FALSE,"trend"}</definedName>
    <definedName name="Utilization" localSheetId="8" hidden="1">{#N/A,#N/A,FALSE,"trend"}</definedName>
    <definedName name="Utilization" localSheetId="9" hidden="1">{#N/A,#N/A,FALSE,"trend"}</definedName>
    <definedName name="Utilization" localSheetId="10" hidden="1">{#N/A,#N/A,FALSE,"trend"}</definedName>
    <definedName name="Utilization" localSheetId="13" hidden="1">{#N/A,#N/A,FALSE,"trend"}</definedName>
    <definedName name="Utilization" hidden="1">{#N/A,#N/A,FALSE,"trend"}</definedName>
    <definedName name="wrn.Adjusted._.Mod._.Managed." localSheetId="2"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4"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7"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8"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9"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localSheetId="13"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2" hidden="1">{"OM Visits",#N/A,TRUE,"Optimal";"OM Dollars per Hour",#N/A,TRUE,"Optimal";"OM Hours per Visit",#N/A,TRUE,"Optimal";"OM Dollars per Visit",#N/A,TRUE,"Optimal";"OM Total Visits",#N/A,TRUE,"Optimal";"OM PMPM",#N/A,TRUE,"Optimal"}</definedName>
    <definedName name="wrn.Adjusted._.Optimal." localSheetId="3" hidden="1">{"OM Visits",#N/A,TRUE,"Optimal";"OM Dollars per Hour",#N/A,TRUE,"Optimal";"OM Hours per Visit",#N/A,TRUE,"Optimal";"OM Dollars per Visit",#N/A,TRUE,"Optimal";"OM Total Visits",#N/A,TRUE,"Optimal";"OM PMPM",#N/A,TRUE,"Optimal"}</definedName>
    <definedName name="wrn.Adjusted._.Optimal." localSheetId="4" hidden="1">{"OM Visits",#N/A,TRUE,"Optimal";"OM Dollars per Hour",#N/A,TRUE,"Optimal";"OM Hours per Visit",#N/A,TRUE,"Optimal";"OM Dollars per Visit",#N/A,TRUE,"Optimal";"OM Total Visits",#N/A,TRUE,"Optimal";"OM PMPM",#N/A,TRUE,"Optimal"}</definedName>
    <definedName name="wrn.Adjusted._.Optimal." localSheetId="7" hidden="1">{"OM Visits",#N/A,TRUE,"Optimal";"OM Dollars per Hour",#N/A,TRUE,"Optimal";"OM Hours per Visit",#N/A,TRUE,"Optimal";"OM Dollars per Visit",#N/A,TRUE,"Optimal";"OM Total Visits",#N/A,TRUE,"Optimal";"OM PMPM",#N/A,TRUE,"Optimal"}</definedName>
    <definedName name="wrn.Adjusted._.Optimal." localSheetId="8" hidden="1">{"OM Visits",#N/A,TRUE,"Optimal";"OM Dollars per Hour",#N/A,TRUE,"Optimal";"OM Hours per Visit",#N/A,TRUE,"Optimal";"OM Dollars per Visit",#N/A,TRUE,"Optimal";"OM Total Visits",#N/A,TRUE,"Optimal";"OM PMPM",#N/A,TRUE,"Optimal"}</definedName>
    <definedName name="wrn.Adjusted._.Optimal." localSheetId="9" hidden="1">{"OM Visits",#N/A,TRUE,"Optimal";"OM Dollars per Hour",#N/A,TRUE,"Optimal";"OM Hours per Visit",#N/A,TRUE,"Optimal";"OM Dollars per Visit",#N/A,TRUE,"Optimal";"OM Total Visits",#N/A,TRUE,"Optimal";"OM PMPM",#N/A,TRUE,"Optimal"}</definedName>
    <definedName name="wrn.Adjusted._.Optimal." localSheetId="10" hidden="1">{"OM Visits",#N/A,TRUE,"Optimal";"OM Dollars per Hour",#N/A,TRUE,"Optimal";"OM Hours per Visit",#N/A,TRUE,"Optimal";"OM Dollars per Visit",#N/A,TRUE,"Optimal";"OM Total Visits",#N/A,TRUE,"Optimal";"OM PMPM",#N/A,TRUE,"Optimal"}</definedName>
    <definedName name="wrn.Adjusted._.Optimal." localSheetId="13"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2" hidden="1">{"UM Visits",#N/A,FALSE,"Unmanaged";"UM Dollars per Hour",#N/A,FALSE,"Unmanaged";"UM Hours per Visit",#N/A,FALSE,"Unmanaged";"UM Dollars per Visit",#N/A,FALSE,"Unmanaged";"UM Total Visits",#N/A,FALSE,"Unmanaged";"UM PMPM",#N/A,FALSE,"Unmanaged"}</definedName>
    <definedName name="wrn.Adjusted._.Unmanaged." localSheetId="3" hidden="1">{"UM Visits",#N/A,FALSE,"Unmanaged";"UM Dollars per Hour",#N/A,FALSE,"Unmanaged";"UM Hours per Visit",#N/A,FALSE,"Unmanaged";"UM Dollars per Visit",#N/A,FALSE,"Unmanaged";"UM Total Visits",#N/A,FALSE,"Unmanaged";"UM PMPM",#N/A,FALSE,"Unmanaged"}</definedName>
    <definedName name="wrn.Adjusted._.Unmanaged." localSheetId="4" hidden="1">{"UM Visits",#N/A,FALSE,"Unmanaged";"UM Dollars per Hour",#N/A,FALSE,"Unmanaged";"UM Hours per Visit",#N/A,FALSE,"Unmanaged";"UM Dollars per Visit",#N/A,FALSE,"Unmanaged";"UM Total Visits",#N/A,FALSE,"Unmanaged";"UM PMPM",#N/A,FALSE,"Unmanaged"}</definedName>
    <definedName name="wrn.Adjusted._.Unmanaged." localSheetId="7" hidden="1">{"UM Visits",#N/A,FALSE,"Unmanaged";"UM Dollars per Hour",#N/A,FALSE,"Unmanaged";"UM Hours per Visit",#N/A,FALSE,"Unmanaged";"UM Dollars per Visit",#N/A,FALSE,"Unmanaged";"UM Total Visits",#N/A,FALSE,"Unmanaged";"UM PMPM",#N/A,FALSE,"Unmanaged"}</definedName>
    <definedName name="wrn.Adjusted._.Unmanaged." localSheetId="8" hidden="1">{"UM Visits",#N/A,FALSE,"Unmanaged";"UM Dollars per Hour",#N/A,FALSE,"Unmanaged";"UM Hours per Visit",#N/A,FALSE,"Unmanaged";"UM Dollars per Visit",#N/A,FALSE,"Unmanaged";"UM Total Visits",#N/A,FALSE,"Unmanaged";"UM PMPM",#N/A,FALSE,"Unmanaged"}</definedName>
    <definedName name="wrn.Adjusted._.Unmanaged." localSheetId="9" hidden="1">{"UM Visits",#N/A,FALSE,"Unmanaged";"UM Dollars per Hour",#N/A,FALSE,"Unmanaged";"UM Hours per Visit",#N/A,FALSE,"Unmanaged";"UM Dollars per Visit",#N/A,FALSE,"Unmanaged";"UM Total Visits",#N/A,FALSE,"Unmanaged";"UM PMPM",#N/A,FALSE,"Unmanaged"}</definedName>
    <definedName name="wrn.Adjusted._.Unmanaged." localSheetId="10" hidden="1">{"UM Visits",#N/A,FALSE,"Unmanaged";"UM Dollars per Hour",#N/A,FALSE,"Unmanaged";"UM Hours per Visit",#N/A,FALSE,"Unmanaged";"UM Dollars per Visit",#N/A,FALSE,"Unmanaged";"UM Total Visits",#N/A,FALSE,"Unmanaged";"UM PMPM",#N/A,FALSE,"Unmanaged"}</definedName>
    <definedName name="wrn.Adjusted._.Unmanaged." localSheetId="13"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2" hidden="1">{#N/A,#N/A,FALSE,"Allocation"}</definedName>
    <definedName name="wrn.Allocation." localSheetId="3" hidden="1">{#N/A,#N/A,FALSE,"Allocation"}</definedName>
    <definedName name="wrn.Allocation." localSheetId="4" hidden="1">{#N/A,#N/A,FALSE,"Allocation"}</definedName>
    <definedName name="wrn.Allocation." localSheetId="7" hidden="1">{#N/A,#N/A,FALSE,"Allocation"}</definedName>
    <definedName name="wrn.Allocation." localSheetId="8" hidden="1">{#N/A,#N/A,FALSE,"Allocation"}</definedName>
    <definedName name="wrn.Allocation." localSheetId="9" hidden="1">{#N/A,#N/A,FALSE,"Allocation"}</definedName>
    <definedName name="wrn.Allocation." localSheetId="10" hidden="1">{#N/A,#N/A,FALSE,"Allocation"}</definedName>
    <definedName name="wrn.Allocation." localSheetId="13" hidden="1">{#N/A,#N/A,FALSE,"Allocation"}</definedName>
    <definedName name="wrn.Allocation." hidden="1">{#N/A,#N/A,FALSE,"Allocation"}</definedName>
    <definedName name="wrn.Assumptions." localSheetId="2" hidden="1">{#N/A,#N/A,FALSE,"Assumptions"}</definedName>
    <definedName name="wrn.Assumptions." localSheetId="3" hidden="1">{#N/A,#N/A,FALSE,"Assumptions"}</definedName>
    <definedName name="wrn.Assumptions." localSheetId="4" hidden="1">{#N/A,#N/A,FALSE,"Assumptions"}</definedName>
    <definedName name="wrn.Assumptions." localSheetId="7" hidden="1">{#N/A,#N/A,FALSE,"Assumptions"}</definedName>
    <definedName name="wrn.Assumptions." localSheetId="8" hidden="1">{#N/A,#N/A,FALSE,"Assumptions"}</definedName>
    <definedName name="wrn.Assumptions." localSheetId="9" hidden="1">{#N/A,#N/A,FALSE,"Assumptions"}</definedName>
    <definedName name="wrn.Assumptions." localSheetId="10" hidden="1">{#N/A,#N/A,FALSE,"Assumptions"}</definedName>
    <definedName name="wrn.Assumptions." localSheetId="13" hidden="1">{#N/A,#N/A,FALSE,"Assumptions"}</definedName>
    <definedName name="wrn.Assumptions." hidden="1">{#N/A,#N/A,FALSE,"Assumptions"}</definedName>
    <definedName name="wrn.Detail." localSheetId="2" hidden="1">{"umarea",#N/A,FALSE,"Starting Cost";"umagesex",#N/A,FALSE,"Starting Cost";"umbenlim",#N/A,FALSE,"Starting Cost";"umprovdisc",#N/A,FALSE,"Starting Cost";"umother",#N/A,FALSE,"Starting Cost";"umtrend",#N/A,FALSE,"Starting Cost"}</definedName>
    <definedName name="wrn.Detail." localSheetId="3" hidden="1">{"umarea",#N/A,FALSE,"Starting Cost";"umagesex",#N/A,FALSE,"Starting Cost";"umbenlim",#N/A,FALSE,"Starting Cost";"umprovdisc",#N/A,FALSE,"Starting Cost";"umother",#N/A,FALSE,"Starting Cost";"umtrend",#N/A,FALSE,"Starting Cost"}</definedName>
    <definedName name="wrn.Detail." localSheetId="4" hidden="1">{"umarea",#N/A,FALSE,"Starting Cost";"umagesex",#N/A,FALSE,"Starting Cost";"umbenlim",#N/A,FALSE,"Starting Cost";"umprovdisc",#N/A,FALSE,"Starting Cost";"umother",#N/A,FALSE,"Starting Cost";"umtrend",#N/A,FALSE,"Starting Cost"}</definedName>
    <definedName name="wrn.Detail." localSheetId="7" hidden="1">{"umarea",#N/A,FALSE,"Starting Cost";"umagesex",#N/A,FALSE,"Starting Cost";"umbenlim",#N/A,FALSE,"Starting Cost";"umprovdisc",#N/A,FALSE,"Starting Cost";"umother",#N/A,FALSE,"Starting Cost";"umtrend",#N/A,FALSE,"Starting Cost"}</definedName>
    <definedName name="wrn.Detail." localSheetId="8" hidden="1">{"umarea",#N/A,FALSE,"Starting Cost";"umagesex",#N/A,FALSE,"Starting Cost";"umbenlim",#N/A,FALSE,"Starting Cost";"umprovdisc",#N/A,FALSE,"Starting Cost";"umother",#N/A,FALSE,"Starting Cost";"umtrend",#N/A,FALSE,"Starting Cost"}</definedName>
    <definedName name="wrn.Detail." localSheetId="9" hidden="1">{"umarea",#N/A,FALSE,"Starting Cost";"umagesex",#N/A,FALSE,"Starting Cost";"umbenlim",#N/A,FALSE,"Starting Cost";"umprovdisc",#N/A,FALSE,"Starting Cost";"umother",#N/A,FALSE,"Starting Cost";"umtrend",#N/A,FALSE,"Starting Cost"}</definedName>
    <definedName name="wrn.Detail." localSheetId="10" hidden="1">{"umarea",#N/A,FALSE,"Starting Cost";"umagesex",#N/A,FALSE,"Starting Cost";"umbenlim",#N/A,FALSE,"Starting Cost";"umprovdisc",#N/A,FALSE,"Starting Cost";"umother",#N/A,FALSE,"Starting Cost";"umtrend",#N/A,FALSE,"Starting Cost"}</definedName>
    <definedName name="wrn.Detail." localSheetId="13"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2" hidden="1">{#N/A,#N/A,FALSE,"Factors"}</definedName>
    <definedName name="wrn.Factors." localSheetId="3" hidden="1">{#N/A,#N/A,FALSE,"Factors"}</definedName>
    <definedName name="wrn.Factors." localSheetId="4" hidden="1">{#N/A,#N/A,FALSE,"Factors"}</definedName>
    <definedName name="wrn.Factors." localSheetId="7" hidden="1">{#N/A,#N/A,FALSE,"Factors"}</definedName>
    <definedName name="wrn.Factors." localSheetId="8" hidden="1">{#N/A,#N/A,FALSE,"Factors"}</definedName>
    <definedName name="wrn.Factors." localSheetId="9" hidden="1">{#N/A,#N/A,FALSE,"Factors"}</definedName>
    <definedName name="wrn.Factors." localSheetId="10" hidden="1">{#N/A,#N/A,FALSE,"Factors"}</definedName>
    <definedName name="wrn.Factors." localSheetId="13" hidden="1">{#N/A,#N/A,FALSE,"Factors"}</definedName>
    <definedName name="wrn.Factors." hidden="1">{#N/A,#N/A,FALSE,"Factors"}</definedName>
    <definedName name="wrn.Model." localSheetId="2" hidden="1">{#N/A,#N/A,FALSE,"Model"}</definedName>
    <definedName name="wrn.Model." localSheetId="3" hidden="1">{#N/A,#N/A,FALSE,"Model"}</definedName>
    <definedName name="wrn.Model." localSheetId="4" hidden="1">{#N/A,#N/A,FALSE,"Model"}</definedName>
    <definedName name="wrn.Model." localSheetId="7" hidden="1">{#N/A,#N/A,FALSE,"Model"}</definedName>
    <definedName name="wrn.Model." localSheetId="8" hidden="1">{#N/A,#N/A,FALSE,"Model"}</definedName>
    <definedName name="wrn.Model." localSheetId="9" hidden="1">{#N/A,#N/A,FALSE,"Model"}</definedName>
    <definedName name="wrn.Model." localSheetId="10" hidden="1">{#N/A,#N/A,FALSE,"Model"}</definedName>
    <definedName name="wrn.Model." localSheetId="13" hidden="1">{#N/A,#N/A,FALSE,"Model"}</definedName>
    <definedName name="wrn.Model." hidden="1">{#N/A,#N/A,FALSE,"Model"}</definedName>
    <definedName name="wrn.Print._.All." localSheetId="2" hidden="1">{#N/A,#N/A,FALSE,"Assumptions";#N/A,#N/A,FALSE,"Factors";#N/A,#N/A,FALSE,"Model";#N/A,#N/A,FALSE,"Allocation"}</definedName>
    <definedName name="wrn.Print._.All." localSheetId="3" hidden="1">{#N/A,#N/A,FALSE,"Assumptions";#N/A,#N/A,FALSE,"Factors";#N/A,#N/A,FALSE,"Model";#N/A,#N/A,FALSE,"Allocation"}</definedName>
    <definedName name="wrn.Print._.All." localSheetId="4" hidden="1">{#N/A,#N/A,FALSE,"Assumptions";#N/A,#N/A,FALSE,"Factors";#N/A,#N/A,FALSE,"Model";#N/A,#N/A,FALSE,"Allocation"}</definedName>
    <definedName name="wrn.Print._.All." localSheetId="7" hidden="1">{#N/A,#N/A,FALSE,"Assumptions";#N/A,#N/A,FALSE,"Factors";#N/A,#N/A,FALSE,"Model";#N/A,#N/A,FALSE,"Allocation"}</definedName>
    <definedName name="wrn.Print._.All." localSheetId="8" hidden="1">{#N/A,#N/A,FALSE,"Assumptions";#N/A,#N/A,FALSE,"Factors";#N/A,#N/A,FALSE,"Model";#N/A,#N/A,FALSE,"Allocation"}</definedName>
    <definedName name="wrn.Print._.All." localSheetId="9" hidden="1">{#N/A,#N/A,FALSE,"Assumptions";#N/A,#N/A,FALSE,"Factors";#N/A,#N/A,FALSE,"Model";#N/A,#N/A,FALSE,"Allocation"}</definedName>
    <definedName name="wrn.Print._.All." localSheetId="10" hidden="1">{#N/A,#N/A,FALSE,"Assumptions";#N/A,#N/A,FALSE,"Factors";#N/A,#N/A,FALSE,"Model";#N/A,#N/A,FALSE,"Allocation"}</definedName>
    <definedName name="wrn.Print._.All." localSheetId="13" hidden="1">{#N/A,#N/A,FALSE,"Assumptions";#N/A,#N/A,FALSE,"Factors";#N/A,#N/A,FALSE,"Model";#N/A,#N/A,FALSE,"Allocation"}</definedName>
    <definedName name="wrn.Print._.All." hidden="1">{#N/A,#N/A,FALSE,"Assumptions";#N/A,#N/A,FALSE,"Factors";#N/A,#N/A,FALSE,"Model";#N/A,#N/A,FALSE,"Allocation"}</definedName>
    <definedName name="wrn.rates." localSheetId="2" hidden="1">{"rates",#N/A,FALSE,"Summary"}</definedName>
    <definedName name="wrn.rates." localSheetId="3" hidden="1">{"rates",#N/A,FALSE,"Summary"}</definedName>
    <definedName name="wrn.rates." localSheetId="4" hidden="1">{"rates",#N/A,FALSE,"Summary"}</definedName>
    <definedName name="wrn.rates." localSheetId="7" hidden="1">{"rates",#N/A,FALSE,"Summary"}</definedName>
    <definedName name="wrn.rates." localSheetId="8" hidden="1">{"rates",#N/A,FALSE,"Summary"}</definedName>
    <definedName name="wrn.rates." localSheetId="9" hidden="1">{"rates",#N/A,FALSE,"Summary"}</definedName>
    <definedName name="wrn.rates." localSheetId="10" hidden="1">{"rates",#N/A,FALSE,"Summary"}</definedName>
    <definedName name="wrn.rates." localSheetId="13" hidden="1">{"rates",#N/A,FALSE,"Summary"}</definedName>
    <definedName name="wrn.rates." hidden="1">{"rates",#N/A,FALSE,"Summary"}</definedName>
    <definedName name="wrn.util." localSheetId="2" hidden="1">{#N/A,#N/A,FALSE,"trend"}</definedName>
    <definedName name="wrn.util." localSheetId="3" hidden="1">{#N/A,#N/A,FALSE,"trend"}</definedName>
    <definedName name="wrn.util." localSheetId="4" hidden="1">{#N/A,#N/A,FALSE,"trend"}</definedName>
    <definedName name="wrn.util." localSheetId="7" hidden="1">{#N/A,#N/A,FALSE,"trend"}</definedName>
    <definedName name="wrn.util." localSheetId="8" hidden="1">{#N/A,#N/A,FALSE,"trend"}</definedName>
    <definedName name="wrn.util." localSheetId="9" hidden="1">{#N/A,#N/A,FALSE,"trend"}</definedName>
    <definedName name="wrn.util." localSheetId="10" hidden="1">{#N/A,#N/A,FALSE,"trend"}</definedName>
    <definedName name="wrn.util." localSheetId="13" hidden="1">{#N/A,#N/A,FALSE,"trend"}</definedName>
    <definedName name="wrn.util." hidden="1">{#N/A,#N/A,FALSE,"trend"}</definedName>
    <definedName name="Yes_No_Dropdown">'1. Information and Attestation'!$R$4:$T$4</definedName>
    <definedName name="z" localSheetId="2" hidden="1">#REF!</definedName>
    <definedName name="z" localSheetId="3" hidden="1">#REF!</definedName>
    <definedName name="z" localSheetId="4" hidden="1">#REF!</definedName>
    <definedName name="z" localSheetId="8" hidden="1">#REF!</definedName>
    <definedName name="z" localSheetId="9" hidden="1">#REF!</definedName>
    <definedName name="z" hidden="1">#REF!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5" l="1"/>
  <c r="A1" i="15"/>
  <c r="K34" i="13"/>
  <c r="A1" i="13"/>
  <c r="J114" i="12"/>
  <c r="D34" i="12"/>
  <c r="D33" i="12"/>
  <c r="D32" i="12"/>
  <c r="D31" i="12"/>
  <c r="D30" i="12"/>
  <c r="D29" i="12"/>
  <c r="L7" i="12"/>
  <c r="A42" i="12" s="1"/>
  <c r="A1" i="12"/>
  <c r="T60" i="11"/>
  <c r="N29" i="11"/>
  <c r="N28" i="11"/>
  <c r="N27" i="11"/>
  <c r="N26" i="11"/>
  <c r="N25" i="11"/>
  <c r="N24" i="11"/>
  <c r="N23" i="11"/>
  <c r="N22" i="11"/>
  <c r="N21" i="11"/>
  <c r="N20" i="11"/>
  <c r="N19" i="11"/>
  <c r="N18" i="11"/>
  <c r="N17" i="11"/>
  <c r="N16" i="11"/>
  <c r="N15" i="11"/>
  <c r="N14" i="11"/>
  <c r="A9" i="11"/>
  <c r="W7" i="11"/>
  <c r="A35" i="11" s="1"/>
  <c r="A1" i="11"/>
  <c r="G79" i="10"/>
  <c r="E73" i="10"/>
  <c r="D73" i="10"/>
  <c r="F72" i="10"/>
  <c r="F71" i="10"/>
  <c r="F70" i="10"/>
  <c r="F69" i="10"/>
  <c r="F68" i="10"/>
  <c r="F67" i="10"/>
  <c r="F66" i="10"/>
  <c r="E52" i="10"/>
  <c r="D52" i="10"/>
  <c r="F51" i="10"/>
  <c r="F50" i="10"/>
  <c r="F49" i="10"/>
  <c r="F48" i="10"/>
  <c r="F47" i="10"/>
  <c r="F46" i="10"/>
  <c r="F45" i="10"/>
  <c r="A41" i="10"/>
  <c r="F35" i="10"/>
  <c r="F33" i="10"/>
  <c r="F29" i="10"/>
  <c r="F25" i="10"/>
  <c r="F21" i="10"/>
  <c r="F15" i="10"/>
  <c r="A1" i="10"/>
  <c r="F42" i="9"/>
  <c r="B39" i="9"/>
  <c r="B38" i="9"/>
  <c r="B37" i="9"/>
  <c r="B36" i="9"/>
  <c r="B35" i="9"/>
  <c r="B34" i="9"/>
  <c r="B33" i="9"/>
  <c r="B32" i="9"/>
  <c r="B31" i="9"/>
  <c r="B30" i="9"/>
  <c r="B29" i="9"/>
  <c r="B28" i="9"/>
  <c r="B27" i="9"/>
  <c r="B26" i="9"/>
  <c r="B25" i="9"/>
  <c r="B24" i="9"/>
  <c r="B23" i="9"/>
  <c r="B22" i="9"/>
  <c r="B21" i="9"/>
  <c r="B20" i="9"/>
  <c r="B19" i="9"/>
  <c r="B18" i="9"/>
  <c r="B17" i="9"/>
  <c r="B16" i="9"/>
  <c r="B15" i="9"/>
  <c r="B14" i="9"/>
  <c r="B12" i="9"/>
  <c r="A1" i="9"/>
  <c r="L36" i="8"/>
  <c r="J33" i="8"/>
  <c r="I33" i="8"/>
  <c r="J32" i="8"/>
  <c r="I32" i="8"/>
  <c r="J31" i="8"/>
  <c r="I31" i="8"/>
  <c r="J30" i="8"/>
  <c r="I30" i="8"/>
  <c r="J29" i="8"/>
  <c r="I29" i="8"/>
  <c r="J28" i="8"/>
  <c r="I28" i="8"/>
  <c r="J27" i="8"/>
  <c r="I27" i="8"/>
  <c r="J26" i="8"/>
  <c r="I26" i="8"/>
  <c r="J25" i="8"/>
  <c r="I25" i="8"/>
  <c r="J24" i="8"/>
  <c r="I24" i="8"/>
  <c r="J23" i="8"/>
  <c r="I23" i="8"/>
  <c r="J22" i="8"/>
  <c r="I22" i="8"/>
  <c r="J21" i="8"/>
  <c r="I21" i="8"/>
  <c r="J20" i="8"/>
  <c r="I20" i="8"/>
  <c r="J19" i="8"/>
  <c r="I19" i="8"/>
  <c r="J18" i="8"/>
  <c r="I18" i="8"/>
  <c r="J17" i="8"/>
  <c r="I17" i="8"/>
  <c r="J16" i="8"/>
  <c r="I16" i="8"/>
  <c r="J15" i="8"/>
  <c r="I15" i="8"/>
  <c r="J14" i="8"/>
  <c r="I14" i="8"/>
  <c r="J13" i="8"/>
  <c r="I13" i="8"/>
  <c r="A9" i="8"/>
  <c r="A1" i="8"/>
  <c r="G41" i="7"/>
  <c r="B39" i="7"/>
  <c r="B38" i="7"/>
  <c r="B37" i="7"/>
  <c r="B36" i="7"/>
  <c r="B35" i="7"/>
  <c r="B34" i="7"/>
  <c r="B33" i="7"/>
  <c r="B32" i="7"/>
  <c r="B31" i="7"/>
  <c r="B30" i="7"/>
  <c r="B29" i="7"/>
  <c r="B28" i="7"/>
  <c r="B27" i="7"/>
  <c r="B26" i="7"/>
  <c r="B25" i="7"/>
  <c r="B24" i="7"/>
  <c r="B23" i="7"/>
  <c r="B22" i="7"/>
  <c r="B21" i="7"/>
  <c r="B20" i="7"/>
  <c r="B19" i="7"/>
  <c r="B18" i="7"/>
  <c r="B17" i="7"/>
  <c r="B16" i="7"/>
  <c r="B15" i="7"/>
  <c r="B14" i="7"/>
  <c r="B12" i="7"/>
  <c r="A1" i="7"/>
  <c r="I43" i="6"/>
  <c r="H40" i="6"/>
  <c r="C40" i="6"/>
  <c r="H39" i="6"/>
  <c r="C39" i="6"/>
  <c r="H38" i="6"/>
  <c r="C38" i="6"/>
  <c r="H37" i="6"/>
  <c r="C37" i="6"/>
  <c r="H36" i="6"/>
  <c r="C36" i="6"/>
  <c r="H35" i="6"/>
  <c r="C35" i="6"/>
  <c r="H34" i="6"/>
  <c r="C34" i="6"/>
  <c r="H33" i="6"/>
  <c r="C33" i="6"/>
  <c r="H32" i="6"/>
  <c r="C32" i="6"/>
  <c r="H31" i="6"/>
  <c r="C31" i="6"/>
  <c r="H30" i="6"/>
  <c r="C30" i="6"/>
  <c r="H29" i="6"/>
  <c r="C29" i="6"/>
  <c r="H28" i="6"/>
  <c r="C28" i="6"/>
  <c r="H27" i="6"/>
  <c r="C27" i="6"/>
  <c r="H26" i="6"/>
  <c r="C26" i="6"/>
  <c r="H25" i="6"/>
  <c r="C25" i="6"/>
  <c r="H24" i="6"/>
  <c r="C24" i="6"/>
  <c r="H23" i="6"/>
  <c r="C23" i="6"/>
  <c r="H22" i="6"/>
  <c r="C22" i="6"/>
  <c r="H21" i="6"/>
  <c r="C21" i="6"/>
  <c r="H20" i="6"/>
  <c r="C20" i="6"/>
  <c r="H19" i="6"/>
  <c r="C19" i="6"/>
  <c r="H18" i="6"/>
  <c r="C18" i="6"/>
  <c r="H17" i="6"/>
  <c r="C17" i="6"/>
  <c r="H16" i="6"/>
  <c r="C16" i="6"/>
  <c r="H15" i="6"/>
  <c r="C15" i="6"/>
  <c r="C13" i="6"/>
  <c r="A1" i="6"/>
  <c r="J55" i="5"/>
  <c r="H52" i="5"/>
  <c r="H51" i="5"/>
  <c r="H50" i="5"/>
  <c r="H49" i="5"/>
  <c r="H48" i="5"/>
  <c r="H47" i="5"/>
  <c r="H46" i="5"/>
  <c r="H45" i="5"/>
  <c r="H44" i="5"/>
  <c r="H43" i="5"/>
  <c r="H42" i="5"/>
  <c r="H41" i="5"/>
  <c r="H40" i="5"/>
  <c r="H39" i="5"/>
  <c r="H38" i="5"/>
  <c r="H37" i="5"/>
  <c r="H36" i="5"/>
  <c r="H35" i="5"/>
  <c r="H34" i="5"/>
  <c r="H33" i="5"/>
  <c r="H32" i="5"/>
  <c r="H31" i="5"/>
  <c r="H30" i="5"/>
  <c r="H29" i="5"/>
  <c r="H28" i="5"/>
  <c r="H27" i="5"/>
  <c r="F14" i="5"/>
  <c r="A9" i="5"/>
  <c r="A62" i="10" s="1"/>
  <c r="M7" i="5"/>
  <c r="A21" i="5" s="1"/>
  <c r="A9" i="6" s="1"/>
  <c r="M6" i="5"/>
  <c r="A1" i="5"/>
  <c r="N94" i="4"/>
  <c r="J92" i="4"/>
  <c r="J91" i="4"/>
  <c r="J90" i="4"/>
  <c r="E89" i="4"/>
  <c r="J86" i="4"/>
  <c r="J85" i="4"/>
  <c r="J84" i="4"/>
  <c r="J83" i="4"/>
  <c r="D81" i="4"/>
  <c r="D79" i="4"/>
  <c r="E75" i="4"/>
  <c r="J44" i="4"/>
  <c r="J43" i="4"/>
  <c r="I40" i="4"/>
  <c r="I39" i="4"/>
  <c r="I38" i="4"/>
  <c r="I37" i="4"/>
  <c r="I36" i="4"/>
  <c r="I35" i="4"/>
  <c r="I34" i="4"/>
  <c r="I33" i="4"/>
  <c r="I32" i="4"/>
  <c r="I31" i="4"/>
  <c r="I30" i="4"/>
  <c r="I29" i="4"/>
  <c r="I28" i="4"/>
  <c r="I27" i="4"/>
  <c r="I26" i="4"/>
  <c r="I25" i="4"/>
  <c r="M20" i="4"/>
  <c r="M19" i="4"/>
  <c r="M16" i="4"/>
  <c r="M15" i="4"/>
  <c r="M14" i="4"/>
  <c r="M13" i="4"/>
  <c r="M12" i="4"/>
  <c r="R5" i="4"/>
  <c r="A1" i="4"/>
  <c r="C24" i="2"/>
  <c r="A2" i="2"/>
  <c r="A1" i="2"/>
  <c r="A2" i="1"/>
  <c r="A2" i="8" s="1"/>
  <c r="F52" i="10" l="1"/>
  <c r="A2" i="7"/>
  <c r="A2" i="10"/>
  <c r="A76" i="12"/>
  <c r="A9" i="7"/>
  <c r="A9" i="10"/>
  <c r="A2" i="4"/>
  <c r="A2" i="6"/>
  <c r="A2" i="13"/>
  <c r="A2" i="12"/>
  <c r="A2" i="9"/>
  <c r="A2" i="5"/>
  <c r="A9" i="9"/>
  <c r="A2" i="11"/>
  <c r="A2" i="15"/>
  <c r="F73" i="10"/>
  <c r="A9" i="12"/>
  <c r="A23" i="12"/>
  <c r="R7" i="4"/>
  <c r="S7" i="4" s="1"/>
  <c r="T7" i="4" s="1"/>
  <c r="U7" i="4" s="1"/>
  <c r="V7" i="4" s="1"/>
  <c r="W7" i="4" s="1"/>
  <c r="X7" i="4" s="1"/>
  <c r="Y7" i="4" s="1"/>
  <c r="Z7" i="4" s="1"/>
  <c r="AA7" i="4" s="1"/>
  <c r="AB7" i="4" s="1"/>
  <c r="S5" i="4"/>
  <c r="T5" i="4" l="1"/>
  <c r="S8" i="4"/>
  <c r="R8" i="4"/>
  <c r="U5" i="4" l="1"/>
  <c r="T8" i="4"/>
  <c r="V5" i="4" l="1"/>
  <c r="U8" i="4"/>
  <c r="V8" i="4" l="1"/>
  <c r="W5" i="4"/>
  <c r="X5" i="4" l="1"/>
  <c r="W8" i="4"/>
  <c r="X8" i="4" l="1"/>
  <c r="Y5" i="4"/>
  <c r="Z5" i="4" l="1"/>
  <c r="Y8" i="4"/>
  <c r="AA5" i="4" l="1"/>
  <c r="Z8" i="4"/>
  <c r="AB5" i="4" l="1"/>
  <c r="AB8" i="4" s="1"/>
  <c r="AA8" i="4"/>
</calcChain>
</file>

<file path=xl/sharedStrings.xml><?xml version="1.0" encoding="utf-8"?>
<sst xmlns="http://schemas.openxmlformats.org/spreadsheetml/2006/main" count="852" uniqueCount="434">
  <si>
    <t>Arkansas Department of Human Services</t>
  </si>
  <si>
    <t>User Selected Dimensions</t>
  </si>
  <si>
    <t>***DO NOT DELETE***</t>
  </si>
  <si>
    <t xml:space="preserve">Tab will hide when Client Ready macro is ran. </t>
  </si>
  <si>
    <t>Tab Selection in Client Delivery</t>
  </si>
  <si>
    <t>Worksheet</t>
  </si>
  <si>
    <t>Client Version</t>
  </si>
  <si>
    <t>Column1</t>
  </si>
  <si>
    <t>User Select</t>
  </si>
  <si>
    <t>Hide</t>
  </si>
  <si>
    <t>Read Me</t>
  </si>
  <si>
    <t>Show</t>
  </si>
  <si>
    <t>Updates</t>
  </si>
  <si>
    <t>Delete</t>
  </si>
  <si>
    <t>1. Information and Attestation</t>
  </si>
  <si>
    <t>2. Direct Care Staff</t>
  </si>
  <si>
    <t>3. Supervisors</t>
  </si>
  <si>
    <t>4. Additional Compensation</t>
  </si>
  <si>
    <t>5. Productivity</t>
  </si>
  <si>
    <t>6. Training and PTO</t>
  </si>
  <si>
    <t>7. Provider Costs</t>
  </si>
  <si>
    <t>8. Service-Specific Assumptions</t>
  </si>
  <si>
    <t>9. Supportive Living</t>
  </si>
  <si>
    <t>10. Survey Feedback</t>
  </si>
  <si>
    <t>11. Scratchpad</t>
  </si>
  <si>
    <t>Limitations</t>
  </si>
  <si>
    <t>Update below dates for new reporting periods and all dates within workbook will update.</t>
  </si>
  <si>
    <t>Reporting Period:</t>
  </si>
  <si>
    <t>As of Collection Date:</t>
  </si>
  <si>
    <t>For wage reporting</t>
  </si>
  <si>
    <t>Update below version as survey is reviewed and versions are created.</t>
  </si>
  <si>
    <t>Version Number:</t>
  </si>
  <si>
    <t>June 13, 2025</t>
  </si>
  <si>
    <t>Hide--&gt;</t>
  </si>
  <si>
    <t>The purpose of this Provider Cost and Wage Survey (“Survey”) is to collect staffing, wages and other compensation, and provider cost information from contracted providers delivering intellectual and developmental disability (I/DD) and behavioral health services included in the Arkansas Department of Human Services (DHS) home- and community-based services (HCBS) manual. Your participation is essential as the information collected in this Survey will allow DHS to better understand costs incurred by providers contracting with Provider-Led Arkansas Shared Savings Entities (PASSEs). The results of this survey will help inform the legislatively-mandated rate review for of these services.</t>
  </si>
  <si>
    <t>Survey Overview</t>
  </si>
  <si>
    <t>This survey includes instructional and support worksheets (“tabs”) in addition to tabs designed to collect service related data to inform the rate review. The survey includes a limitations tab for your review and consideration.
Information reported on this survey should reflect the most recently available reporting period for your organization. There are some instances throughout the survey where the time period reflects a more recent month, such as staff wages and full time employee counts; please reference the specific instructions in relevant titles or rows. 
 The survey is due June 27, 2025 and should be emailed as an attachment to DHS-HCBS-Rate-Review@milliman.com.
 If you have any questions on how to complete this survey, please email DHS-HCBS-Rate-Review@milliman.com.</t>
  </si>
  <si>
    <t>How to Complete the Survey</t>
  </si>
  <si>
    <r>
      <rPr>
        <b/>
        <sz val="10"/>
        <rFont val="Arial"/>
        <family val="2"/>
      </rPr>
      <t xml:space="preserve">Tabs 1-7 should be filled out by all providers. </t>
    </r>
    <r>
      <rPr>
        <sz val="10"/>
        <rFont val="Arial"/>
        <family val="2"/>
      </rPr>
      <t xml:space="preserve">These tabs collect information on your organization's HCBS-related staffing, wages, and training and paid time off (PTO). If your organization includes one or more programs/facilities that do not deliver HCBS (e.g., intermediate care facilities or childcare programs), please limit the data you report to the program/facilities that deliver one or more HCBS.
</t>
    </r>
    <r>
      <rPr>
        <b/>
        <sz val="10"/>
        <rFont val="Arial"/>
        <family val="2"/>
      </rPr>
      <t xml:space="preserve">
Tabs 8-9 should be filled out based on the services your organization provides.</t>
    </r>
    <r>
      <rPr>
        <sz val="10"/>
        <rFont val="Arial"/>
        <family val="2"/>
      </rPr>
      <t xml:space="preserve">
     -</t>
    </r>
    <r>
      <rPr>
        <b/>
        <sz val="10"/>
        <rFont val="Arial"/>
        <family val="2"/>
      </rPr>
      <t xml:space="preserve"> Tab 8: </t>
    </r>
    <r>
      <rPr>
        <sz val="10"/>
        <rFont val="Arial"/>
        <family val="2"/>
      </rPr>
      <t xml:space="preserve">Providers should fill out the service rows for services your organization currently provides. 
                    If you would like to share thoughts about services you do not provide, please use the comment box.
     - </t>
    </r>
    <r>
      <rPr>
        <b/>
        <sz val="10"/>
        <rFont val="Arial"/>
        <family val="2"/>
      </rPr>
      <t>Tab 9:</t>
    </r>
    <r>
      <rPr>
        <sz val="10"/>
        <rFont val="Arial"/>
        <family val="2"/>
      </rPr>
      <t xml:space="preserve"> Providers who deliver Supportive Living should fill out Tab 8 and 9. 
                   There are additional questions on this tab for Supportive Living provided in groups (3-4 or 5-8 members). </t>
    </r>
  </si>
  <si>
    <t>Survey Layout</t>
  </si>
  <si>
    <t>Worksheet (Tab)</t>
  </si>
  <si>
    <t>Information Collected</t>
  </si>
  <si>
    <t>General information, HCBS provided, and revenues</t>
  </si>
  <si>
    <t>Number and type of direct care staff (employed and contracted), number of filled and unfilled FTEs, and average wages</t>
  </si>
  <si>
    <t>Number and type of supervisory staff (employed and contracted), number of filled and unfilled FTEs, and average wages</t>
  </si>
  <si>
    <t>Overtime, on-call, and other compensation information for non-contracted staff</t>
  </si>
  <si>
    <t>Organization-wide productivity information for direct care and clinical staff</t>
  </si>
  <si>
    <t>Onboarding and annual training time, and PTO time</t>
  </si>
  <si>
    <t>Total HCBS program costs and costs specific to employee wages, benefits, transportation, program supports, and administrative costs</t>
  </si>
  <si>
    <t>Information on staff, service delivery, locations, transportation, and group sizes that is reported for a specific service</t>
  </si>
  <si>
    <t>Information on staff, service delivery, locations, transportation, and group sizes that is reported for Supportive Living</t>
  </si>
  <si>
    <t>Comment boxes where feedback on this survey can be provided</t>
  </si>
  <si>
    <t>11. ScratchPad</t>
  </si>
  <si>
    <r>
      <t>Blank space where information that does not fit with other tabs can be put.</t>
    </r>
    <r>
      <rPr>
        <b/>
        <sz val="10"/>
        <rFont val="Arial"/>
        <family val="2"/>
      </rPr>
      <t xml:space="preserve"> Please do NOT include any personally identifying information about members in this space.</t>
    </r>
  </si>
  <si>
    <t xml:space="preserve">Limitations and caveats </t>
  </si>
  <si>
    <t>1.</t>
  </si>
  <si>
    <t>2.</t>
  </si>
  <si>
    <t>3.</t>
  </si>
  <si>
    <t>4.</t>
  </si>
  <si>
    <t>5.</t>
  </si>
  <si>
    <t>6.</t>
  </si>
  <si>
    <t>7.</t>
  </si>
  <si>
    <t>8.</t>
  </si>
  <si>
    <t>9.</t>
  </si>
  <si>
    <t>&lt;Enter Response&gt;</t>
  </si>
  <si>
    <t>Worksheet 1: Provider Information and Attestation</t>
  </si>
  <si>
    <t>&lt;Select&gt;</t>
  </si>
  <si>
    <t>Drop-down:</t>
  </si>
  <si>
    <t>Yes_No_dropdown</t>
  </si>
  <si>
    <t>Yes</t>
  </si>
  <si>
    <t>No</t>
  </si>
  <si>
    <t>Instructions:</t>
  </si>
  <si>
    <t>Time Periods:</t>
  </si>
  <si>
    <t>Each applicable field contains instructions to assist the organization in completing this worksheet. Please read each field carefully and refer to the Instructions document for additional guidance.</t>
  </si>
  <si>
    <t>Rpt_Prd</t>
  </si>
  <si>
    <t>Other</t>
  </si>
  <si>
    <t>Section A. Provider Information</t>
  </si>
  <si>
    <t>Std_Week</t>
  </si>
  <si>
    <t>More than 40 hours</t>
  </si>
  <si>
    <t>40 hours</t>
  </si>
  <si>
    <t>39 hours</t>
  </si>
  <si>
    <t>38 hours</t>
  </si>
  <si>
    <t>37 hours</t>
  </si>
  <si>
    <t>36 hours</t>
  </si>
  <si>
    <t>35 hours</t>
  </si>
  <si>
    <t>Less than 35 hours</t>
  </si>
  <si>
    <t>Enter provider and contact information.</t>
  </si>
  <si>
    <t>(a)</t>
  </si>
  <si>
    <t>Provider Name</t>
  </si>
  <si>
    <t>(b)</t>
  </si>
  <si>
    <t>Contact Name</t>
  </si>
  <si>
    <t>(c)</t>
  </si>
  <si>
    <t>Contact Phone Number</t>
  </si>
  <si>
    <t>(d)</t>
  </si>
  <si>
    <t>Contact E-mail Address</t>
  </si>
  <si>
    <t>(e)</t>
  </si>
  <si>
    <t>Contact Mailing Address</t>
  </si>
  <si>
    <t>Select fiscal period and standard work week.</t>
  </si>
  <si>
    <t>What is your most recent fiscal period?</t>
  </si>
  <si>
    <t>What is your standard work week for regular non-contracted employees?</t>
  </si>
  <si>
    <t>Section B. Medicaid Services and Revenue</t>
  </si>
  <si>
    <t xml:space="preserve">Which Medicaid services included in the HCBS rate review does your organization provide? Select from the drop-down list for each service. </t>
  </si>
  <si>
    <t>Adult Rehabilitation Day Services</t>
  </si>
  <si>
    <t>Behavioral Assistance</t>
  </si>
  <si>
    <t>Child and Youth Support Services</t>
  </si>
  <si>
    <t>Consultation Services</t>
  </si>
  <si>
    <t>Crisis Stabilization Intervention</t>
  </si>
  <si>
    <t>(f)</t>
  </si>
  <si>
    <t>Peer Support</t>
  </si>
  <si>
    <t>(g)</t>
  </si>
  <si>
    <t>Pharmacologic Counseling by RN</t>
  </si>
  <si>
    <t>(h)</t>
  </si>
  <si>
    <t>Residential Community Reintegration Program</t>
  </si>
  <si>
    <t>(i)</t>
  </si>
  <si>
    <t xml:space="preserve">Respite </t>
  </si>
  <si>
    <t>(j)</t>
  </si>
  <si>
    <t>Supported/Supportive Employment - Group</t>
  </si>
  <si>
    <t>(k)</t>
  </si>
  <si>
    <t>Supported/Supportive Employment - 1:1</t>
  </si>
  <si>
    <t>(l)</t>
  </si>
  <si>
    <t>Supportive Housing</t>
  </si>
  <si>
    <t>(m)</t>
  </si>
  <si>
    <t>Adult Life Skills / Supportive Life Skills - Youth and Adult</t>
  </si>
  <si>
    <t>(n)</t>
  </si>
  <si>
    <t>Supportive Living - Group Home</t>
  </si>
  <si>
    <t>(o)</t>
  </si>
  <si>
    <t>Supportive Living - Non-Group Home</t>
  </si>
  <si>
    <t>(p)</t>
  </si>
  <si>
    <t xml:space="preserve">Therapeutic Communities </t>
  </si>
  <si>
    <t xml:space="preserve">Enter total Medicaid and organization-wide revenue for HCBS programs for the fiscal period specified in 2(a) above. </t>
  </si>
  <si>
    <r>
      <t xml:space="preserve">Total </t>
    </r>
    <r>
      <rPr>
        <sz val="10"/>
        <rFont val="Arial"/>
        <family val="2"/>
      </rPr>
      <t>Arkansas Medicaid service revenue (including PASSE revenue)</t>
    </r>
  </si>
  <si>
    <t>Total organization service revenue</t>
  </si>
  <si>
    <t>Section C. Provider Billing Identification</t>
  </si>
  <si>
    <t>Billing NPIs and Billing Provider ID (for the organization)</t>
  </si>
  <si>
    <t>Billing NPIs</t>
  </si>
  <si>
    <t>Billing Provider ID</t>
  </si>
  <si>
    <t/>
  </si>
  <si>
    <t>Section D. Attestation</t>
  </si>
  <si>
    <t>Please complete the below attestation sections that are in green.</t>
  </si>
  <si>
    <t>CERTIFICATION STATEMENT OF</t>
  </si>
  <si>
    <t>to</t>
  </si>
  <si>
    <t>Name of Preparer</t>
  </si>
  <si>
    <t>Title</t>
  </si>
  <si>
    <t>Phone Number</t>
  </si>
  <si>
    <t>E-mail Address</t>
  </si>
  <si>
    <t>I hereby attest that the information submitted in the report herein is current, complete, accurate, and in compliance with 2 CFR Part 200 to the best of my knowledge. Failure to attest (as indicated by the completed section below) will result in non-acceptance by State of Arkansas, Department of Human Services.</t>
  </si>
  <si>
    <t>Name</t>
  </si>
  <si>
    <t>Date</t>
  </si>
  <si>
    <t>Worksheet 2: Turnover, FTE, and Hourly Wage Information for Non-Supervisory Direct Care and Clinical Staff</t>
  </si>
  <si>
    <t>Section A. Staff Turnover Information</t>
  </si>
  <si>
    <r>
      <t xml:space="preserve">What is your regular non-contracted employee turnover rate for the reporting period </t>
    </r>
    <r>
      <rPr>
        <b/>
        <u/>
        <sz val="10"/>
        <rFont val="Arial"/>
        <family val="2"/>
      </rPr>
      <t>for the HCBS under review</t>
    </r>
    <r>
      <rPr>
        <b/>
        <sz val="10"/>
        <rFont val="Arial"/>
        <family val="2"/>
      </rPr>
      <t xml:space="preserve"> (see Worksheet 1. Information and Attestation, Question #3)?</t>
    </r>
  </si>
  <si>
    <r>
      <rPr>
        <b/>
        <u/>
        <sz val="10"/>
        <color theme="1"/>
        <rFont val="Arial"/>
        <family val="2"/>
      </rPr>
      <t>All</t>
    </r>
    <r>
      <rPr>
        <b/>
        <sz val="10"/>
        <color theme="1"/>
        <rFont val="Arial"/>
        <family val="2"/>
      </rPr>
      <t xml:space="preserve"> Direct Care and Clinical Staff</t>
    </r>
  </si>
  <si>
    <t>a.</t>
  </si>
  <si>
    <t>Number of workers that separated from your organization during the reporting period</t>
  </si>
  <si>
    <t>b.</t>
  </si>
  <si>
    <t>Average number of workers during the reporting period</t>
  </si>
  <si>
    <t>c.</t>
  </si>
  <si>
    <t>Turnover rate</t>
  </si>
  <si>
    <t>Note: The turnover rate is calculated as the number of employees that separated from your organization during the reporting period, divided by your organization's average number of employees during the reporting period. This is expressed as a percent.</t>
  </si>
  <si>
    <r>
      <t xml:space="preserve">Section B. </t>
    </r>
    <r>
      <rPr>
        <b/>
        <u/>
        <sz val="10"/>
        <rFont val="Arial"/>
        <family val="2"/>
      </rPr>
      <t>Non-Supervisory</t>
    </r>
    <r>
      <rPr>
        <b/>
        <sz val="10"/>
        <rFont val="Arial"/>
        <family val="2"/>
      </rPr>
      <t xml:space="preserve"> Direct Care and Clinical Staff - Staffing and Wage Information</t>
    </r>
  </si>
  <si>
    <r>
      <t xml:space="preserve">Each applicable field contains instructions to assist the organization in completing the table below. Please read each field carefully and refer to the Instructions document for additional guidance on determining FTE count and average hourly wage/rates. All non-supervisory direct care and clinical staff members should be reported on this table; </t>
    </r>
    <r>
      <rPr>
        <i/>
        <sz val="10"/>
        <rFont val="Arial"/>
        <family val="2"/>
      </rPr>
      <t xml:space="preserve">Worksheet 3. Supervisors </t>
    </r>
    <r>
      <rPr>
        <sz val="10"/>
        <rFont val="Arial"/>
        <family val="2"/>
      </rPr>
      <t xml:space="preserve">captures information on supervisory staff for direct care and clinical care workers.
</t>
    </r>
    <r>
      <rPr>
        <b/>
        <sz val="10"/>
        <rFont val="Arial"/>
        <family val="2"/>
      </rPr>
      <t xml:space="preserve">Note: The amounts entered below should reflect </t>
    </r>
    <r>
      <rPr>
        <b/>
        <u/>
        <sz val="10"/>
        <rFont val="Arial"/>
        <family val="2"/>
      </rPr>
      <t>staff delivering the HCBS under review</t>
    </r>
    <r>
      <rPr>
        <b/>
        <sz val="10"/>
        <rFont val="Arial"/>
        <family val="2"/>
      </rPr>
      <t xml:space="preserve"> (see </t>
    </r>
    <r>
      <rPr>
        <b/>
        <i/>
        <sz val="10"/>
        <rFont val="Arial"/>
        <family val="2"/>
      </rPr>
      <t>Worksheet 1. Information and Attestation, Question #3</t>
    </r>
    <r>
      <rPr>
        <b/>
        <sz val="10"/>
        <rFont val="Arial"/>
        <family val="2"/>
      </rPr>
      <t>). As such, please exclude Family Centered Treatment (FCT) team members. Additionally, please exclude on-call, overtime, and shift differential payments, which should be reported in</t>
    </r>
    <r>
      <rPr>
        <b/>
        <i/>
        <sz val="10"/>
        <rFont val="Arial"/>
        <family val="2"/>
      </rPr>
      <t xml:space="preserve"> Worksheet</t>
    </r>
    <r>
      <rPr>
        <b/>
        <sz val="10"/>
        <rFont val="Arial"/>
        <family val="2"/>
      </rPr>
      <t xml:space="preserve"> </t>
    </r>
    <r>
      <rPr>
        <b/>
        <i/>
        <sz val="10"/>
        <rFont val="Arial"/>
        <family val="2"/>
      </rPr>
      <t>4. Additional Compensation</t>
    </r>
    <r>
      <rPr>
        <b/>
        <sz val="10"/>
        <rFont val="Arial"/>
        <family val="2"/>
      </rPr>
      <t xml:space="preserve">. </t>
    </r>
  </si>
  <si>
    <t>Non-Supervisory Direct Care and Clinical Staff</t>
  </si>
  <si>
    <t>Non-Contracted Staff 
as of May 1, 2025</t>
  </si>
  <si>
    <t>Contracted Staff as of May 1, 2025</t>
  </si>
  <si>
    <t>Staffing as of May 1, 2025</t>
  </si>
  <si>
    <t>Direct or Clinical Care Staff Type ("staff type")</t>
  </si>
  <si>
    <t>Number of Filled Full Time Equivalents (FTEs)</t>
  </si>
  <si>
    <t>Average Hourly Wage</t>
  </si>
  <si>
    <t>Number of Filled FTEs</t>
  </si>
  <si>
    <t>Average Hourly Rate</t>
  </si>
  <si>
    <t>Total Number of Filled FTEs Employed at the Organization</t>
  </si>
  <si>
    <t>Total Number of FTEs Vacant at the Organization</t>
  </si>
  <si>
    <t>(A)</t>
  </si>
  <si>
    <t>(B)</t>
  </si>
  <si>
    <t>(C)</t>
  </si>
  <si>
    <t>(D)</t>
  </si>
  <si>
    <t>(E)=(A)+(C)</t>
  </si>
  <si>
    <t>(F)</t>
  </si>
  <si>
    <t>Direct care staff - HS Diploma or GED (direct care worker, direct support professional, therapeutic aide, QBHP (non-degreed)</t>
  </si>
  <si>
    <t>Direct care staff - Bachelor's Degree (direct care worker, direct support professional, therapeutic aide, QBHP (Bachelor's)</t>
  </si>
  <si>
    <t>Behavior Support Specialist (Certified)</t>
  </si>
  <si>
    <t>Job Coach (Certified)</t>
  </si>
  <si>
    <t>Peer Support Specialist (Certified)</t>
  </si>
  <si>
    <t>Unlicensed Mental Health Professional (e.g., unlicensed MSW, PLMSW)</t>
  </si>
  <si>
    <t>Non-Independently Licensed (e.g., LMSW,  LAC, LAMFT)</t>
  </si>
  <si>
    <t>Independently Licensed (e.g., LCSW, LPC, LMFT)</t>
  </si>
  <si>
    <t xml:space="preserve">Psychologist </t>
  </si>
  <si>
    <t>Licensed Psychological Examiner</t>
  </si>
  <si>
    <t>Physician (MD/DO)</t>
  </si>
  <si>
    <t xml:space="preserve">Advanced Practice Nurse (APN, Nurse Practitioner) </t>
  </si>
  <si>
    <t>Registered Nurse (RN)</t>
  </si>
  <si>
    <t>Licensed Practical Nurse (LPN)</t>
  </si>
  <si>
    <t>Physician Assistant</t>
  </si>
  <si>
    <t>Physical Therapist</t>
  </si>
  <si>
    <t>Occupational Therapist</t>
  </si>
  <si>
    <t>Speech Pathologist</t>
  </si>
  <si>
    <t>Board Certified Behavior Analyst</t>
  </si>
  <si>
    <t>Board Certified Assistant Behavior Analyst</t>
  </si>
  <si>
    <t>Other (please describe)</t>
  </si>
  <si>
    <t>Worksheet 3: FTE and Hourly Wage Information for Supervisory Direct Care and Clinical Staff</t>
  </si>
  <si>
    <r>
      <t xml:space="preserve">Section A. </t>
    </r>
    <r>
      <rPr>
        <b/>
        <u/>
        <sz val="10"/>
        <rFont val="Arial"/>
        <family val="2"/>
      </rPr>
      <t>Supervisory</t>
    </r>
    <r>
      <rPr>
        <b/>
        <sz val="10"/>
        <rFont val="Arial"/>
        <family val="2"/>
      </rPr>
      <t xml:space="preserve"> Direct Care and Clinical Staff - Staffing and Wage Information</t>
    </r>
  </si>
  <si>
    <r>
      <t xml:space="preserve">Each applicable field contains instructions to assist the organization in completing this worksheet. Please read each field carefully and refer to the Instructions document for additional guidance on determining FTE count and average hourly wage/rates. Only report supervisory staff information on this worksheet. If supervisory staff cannot be identified, report all FTE and wage/rate information on </t>
    </r>
    <r>
      <rPr>
        <i/>
        <sz val="10"/>
        <color theme="1"/>
        <rFont val="Arial"/>
        <family val="2"/>
      </rPr>
      <t>Worksheet 2. Direct Care Staff.</t>
    </r>
    <r>
      <rPr>
        <sz val="10"/>
        <color theme="1"/>
        <rFont val="Arial"/>
        <family val="2"/>
      </rPr>
      <t xml:space="preserve">
</t>
    </r>
    <r>
      <rPr>
        <b/>
        <sz val="10"/>
        <color theme="1"/>
        <rFont val="Arial"/>
        <family val="2"/>
      </rPr>
      <t xml:space="preserve">Note: The amounts entered below should reflect </t>
    </r>
    <r>
      <rPr>
        <b/>
        <u/>
        <sz val="10"/>
        <color theme="1"/>
        <rFont val="Arial"/>
        <family val="2"/>
      </rPr>
      <t>staff delivering the HCBS under review</t>
    </r>
    <r>
      <rPr>
        <b/>
        <sz val="10"/>
        <color theme="1"/>
        <rFont val="Arial"/>
        <family val="2"/>
      </rPr>
      <t xml:space="preserve"> (see </t>
    </r>
    <r>
      <rPr>
        <b/>
        <i/>
        <sz val="10"/>
        <color theme="1"/>
        <rFont val="Arial"/>
        <family val="2"/>
      </rPr>
      <t>Worksheet 1. Information and Attestation, Question #3</t>
    </r>
    <r>
      <rPr>
        <b/>
        <sz val="10"/>
        <color theme="1"/>
        <rFont val="Arial"/>
        <family val="2"/>
      </rPr>
      <t xml:space="preserve">). As such, please exclude Family Centered Treatment (FCT) team members. Additionally, please exclude on-call, overtime, and shift differential payments, which should be reported in </t>
    </r>
    <r>
      <rPr>
        <b/>
        <i/>
        <sz val="10"/>
        <color theme="1"/>
        <rFont val="Arial"/>
        <family val="2"/>
      </rPr>
      <t>Worksheet 4. Additional Compensation</t>
    </r>
    <r>
      <rPr>
        <b/>
        <sz val="10"/>
        <color theme="1"/>
        <rFont val="Arial"/>
        <family val="2"/>
      </rPr>
      <t xml:space="preserve">. </t>
    </r>
  </si>
  <si>
    <t>Supervisory Staff</t>
  </si>
  <si>
    <t>Worksheet 4: Overtime and Additional Compensation for Non-Contracted Staff</t>
  </si>
  <si>
    <t>Section A. Overtime and Additional Compensation</t>
  </si>
  <si>
    <r>
      <t xml:space="preserve">Please complete the table below only if one or more of the columns apply to your organization. Each applicable field contains instructions to assist the organization in completing this worksheet. Please read each field carefully and refer to the Instructions document for additional guidance. 
Only include answers for the highlighted staff types below, which reflect those staff types with non-contracted staffing data entered on </t>
    </r>
    <r>
      <rPr>
        <i/>
        <sz val="10"/>
        <rFont val="Arial"/>
        <family val="2"/>
      </rPr>
      <t>Worksheet 2. Direct Care Staff or Worksheet 3. Supervisors.</t>
    </r>
    <r>
      <rPr>
        <sz val="10"/>
        <rFont val="Arial"/>
        <family val="2"/>
      </rPr>
      <t xml:space="preserve"> </t>
    </r>
    <r>
      <rPr>
        <b/>
        <sz val="10"/>
        <rFont val="Arial"/>
        <family val="2"/>
      </rPr>
      <t>Note: The amounts entered below should have been excluded from the average hourly wage amounts reported on Worksheets 2 and 3.</t>
    </r>
  </si>
  <si>
    <t>Overtime and Additional Compensation</t>
  </si>
  <si>
    <r>
      <t xml:space="preserve">Average </t>
    </r>
    <r>
      <rPr>
        <b/>
        <u/>
        <sz val="10"/>
        <color theme="1"/>
        <rFont val="Arial"/>
        <family val="2"/>
      </rPr>
      <t>Annual</t>
    </r>
    <r>
      <rPr>
        <u/>
        <sz val="10"/>
        <color theme="1"/>
        <rFont val="Arial"/>
        <family val="2"/>
      </rPr>
      <t xml:space="preserve"> </t>
    </r>
    <r>
      <rPr>
        <b/>
        <sz val="10"/>
        <color theme="1"/>
        <rFont val="Arial"/>
        <family val="2"/>
      </rPr>
      <t>Hours Attributable to Overtime</t>
    </r>
  </si>
  <si>
    <r>
      <t xml:space="preserve">Average Additional </t>
    </r>
    <r>
      <rPr>
        <b/>
        <u/>
        <sz val="10"/>
        <color theme="1"/>
        <rFont val="Arial"/>
        <family val="2"/>
      </rPr>
      <t>Weekly</t>
    </r>
    <r>
      <rPr>
        <b/>
        <sz val="10"/>
        <color theme="1"/>
        <rFont val="Arial"/>
        <family val="2"/>
      </rPr>
      <t xml:space="preserve"> Amount for On-Call Time Per Full-Time Employee</t>
    </r>
  </si>
  <si>
    <r>
      <t xml:space="preserve">Average Additional </t>
    </r>
    <r>
      <rPr>
        <b/>
        <u/>
        <sz val="10"/>
        <color theme="1"/>
        <rFont val="Arial"/>
        <family val="2"/>
      </rPr>
      <t>Hourly</t>
    </r>
    <r>
      <rPr>
        <b/>
        <sz val="10"/>
        <color theme="1"/>
        <rFont val="Arial"/>
        <family val="2"/>
      </rPr>
      <t xml:space="preserve"> Amount for Shift Differential Time Per Full-Time Employee</t>
    </r>
  </si>
  <si>
    <r>
      <rPr>
        <b/>
        <u/>
        <sz val="10"/>
        <color theme="1"/>
        <rFont val="Arial"/>
        <family val="2"/>
      </rPr>
      <t>Annual</t>
    </r>
    <r>
      <rPr>
        <b/>
        <sz val="10"/>
        <color theme="1"/>
        <rFont val="Arial"/>
        <family val="2"/>
      </rPr>
      <t xml:space="preserve"> Amount of Other Non-Wage Based Compensation Per Full-Time Employee</t>
    </r>
  </si>
  <si>
    <t>Worksheet 5.Productivity for Clinical/Direct Care Staff</t>
  </si>
  <si>
    <t>Section A. Productivity - Clinical/Direct Care Staff Delivering HCBS Under Review</t>
  </si>
  <si>
    <r>
      <t xml:space="preserve">Each applicable field contains instructions to assist the organization in completing this worksheet. Please read each field carefully and refer to the </t>
    </r>
    <r>
      <rPr>
        <i/>
        <sz val="10"/>
        <color theme="1"/>
        <rFont val="Arial"/>
        <family val="2"/>
      </rPr>
      <t xml:space="preserve">Instructions </t>
    </r>
    <r>
      <rPr>
        <sz val="10"/>
        <color theme="1"/>
        <rFont val="Arial"/>
        <family val="2"/>
      </rPr>
      <t xml:space="preserve">document for additional guidance.
</t>
    </r>
    <r>
      <rPr>
        <b/>
        <sz val="10"/>
        <color theme="1"/>
        <rFont val="Arial"/>
        <family val="2"/>
      </rPr>
      <t xml:space="preserve">Note: The amounts entered below should reflect </t>
    </r>
    <r>
      <rPr>
        <b/>
        <u/>
        <sz val="10"/>
        <color theme="1"/>
        <rFont val="Arial"/>
        <family val="2"/>
      </rPr>
      <t>staff delivering the HCBS under review</t>
    </r>
    <r>
      <rPr>
        <b/>
        <sz val="10"/>
        <color theme="1"/>
        <rFont val="Arial"/>
        <family val="2"/>
      </rPr>
      <t xml:space="preserve"> (see </t>
    </r>
    <r>
      <rPr>
        <b/>
        <i/>
        <sz val="10"/>
        <color theme="1"/>
        <rFont val="Arial"/>
        <family val="2"/>
      </rPr>
      <t>Worksheet 1. Information and Attestation, Question #3</t>
    </r>
    <r>
      <rPr>
        <b/>
        <sz val="10"/>
        <color theme="1"/>
        <rFont val="Arial"/>
        <family val="2"/>
      </rPr>
      <t>). As such, please exclude Family Centered Treatment (FCT) team members.</t>
    </r>
    <r>
      <rPr>
        <sz val="10"/>
        <color theme="1"/>
        <rFont val="Arial"/>
        <family val="2"/>
      </rPr>
      <t xml:space="preserve"> Information for all therapeutic community programs may be reported in one row.</t>
    </r>
  </si>
  <si>
    <t xml:space="preserve">Clinic, Facility, or Agency Name </t>
  </si>
  <si>
    <t>Unique Population Characteristics Impacting Productivity</t>
  </si>
  <si>
    <t>Total Annual Hours</t>
  </si>
  <si>
    <t>Total Annual PTO/Holiday Hours</t>
  </si>
  <si>
    <t>Total Annual Training Hours</t>
  </si>
  <si>
    <t>Total Annual Billable Hours</t>
  </si>
  <si>
    <t>Total Annual Non-Billable Hours</t>
  </si>
  <si>
    <t>Productivity Percentage</t>
  </si>
  <si>
    <t>Notes</t>
  </si>
  <si>
    <t>(E)</t>
  </si>
  <si>
    <t>(G)</t>
  </si>
  <si>
    <t>(H)</t>
  </si>
  <si>
    <t>(I)</t>
  </si>
  <si>
    <t>EXAMPLE: Healthcare, Inc.</t>
  </si>
  <si>
    <t>Homeless</t>
  </si>
  <si>
    <t>mcaid certified sites/locations</t>
  </si>
  <si>
    <t>do not include any sites/locations/programs that do not deliver services within this rate review</t>
  </si>
  <si>
    <t>10.</t>
  </si>
  <si>
    <t>11.</t>
  </si>
  <si>
    <t>12.</t>
  </si>
  <si>
    <t>13.</t>
  </si>
  <si>
    <t>14.</t>
  </si>
  <si>
    <t>15.</t>
  </si>
  <si>
    <t>16.</t>
  </si>
  <si>
    <t>17.</t>
  </si>
  <si>
    <t>18.</t>
  </si>
  <si>
    <t>19.</t>
  </si>
  <si>
    <t>20.</t>
  </si>
  <si>
    <t>Worksheet 6: Training and PTO Information for Non-Contracted Staff</t>
  </si>
  <si>
    <t>Section A. Training and PTO Information for Non-Contracted Staff for the HCBS Under Review</t>
  </si>
  <si>
    <r>
      <t xml:space="preserve">Each applicable field contains instructions to assist the organization in completing the table below. Please read each field carefully and refer to the Instructions document for additional guidance. 
Only include answers for the highlighted staff types below, which reflect staff types with non-contracted staffing data entered on </t>
    </r>
    <r>
      <rPr>
        <i/>
        <sz val="10"/>
        <color theme="1"/>
        <rFont val="Arial"/>
        <family val="2"/>
      </rPr>
      <t xml:space="preserve">Worksheet 2. Direct Care Staff </t>
    </r>
    <r>
      <rPr>
        <sz val="10"/>
        <color theme="1"/>
        <rFont val="Arial"/>
        <family val="2"/>
      </rPr>
      <t xml:space="preserve">or </t>
    </r>
    <r>
      <rPr>
        <i/>
        <sz val="10"/>
        <color theme="1"/>
        <rFont val="Arial"/>
        <family val="2"/>
      </rPr>
      <t>Worksheet 3. Supervisors</t>
    </r>
    <r>
      <rPr>
        <sz val="10"/>
        <color theme="1"/>
        <rFont val="Arial"/>
        <family val="2"/>
      </rPr>
      <t>.</t>
    </r>
  </si>
  <si>
    <t>Training Information</t>
  </si>
  <si>
    <t>PTO Information</t>
  </si>
  <si>
    <t>Onboarding/Training Hours per Full-Time Employee*</t>
  </si>
  <si>
    <t>Ongoing Annual Training Required per Full-Time Employee</t>
  </si>
  <si>
    <t>Average Annual Combined PTO and Holiday Hours Offered Per Full-Time Employee</t>
  </si>
  <si>
    <t>* Excluding annual training and conference hours.</t>
  </si>
  <si>
    <t>Worksheet 7: Provider Costs for HCBS Programs</t>
  </si>
  <si>
    <t>Section A. Total Provider Costs for HCBS Programs in the Reporting Period</t>
  </si>
  <si>
    <t xml:space="preserve">Each applicable field contains instructions to assist your organization in completing this worksheet. Please read each field carefully and refer to the Instructions document for additional guidance. All costs should be assigned to a single category. 
</t>
  </si>
  <si>
    <t>Cost Category</t>
  </si>
  <si>
    <t>A. Salary and Wages</t>
  </si>
  <si>
    <t>Salary and Wages - Direct and Clinical Staff, and Supervisors</t>
  </si>
  <si>
    <t>Salary and Wages - Administrative and Support Staff</t>
  </si>
  <si>
    <t>Total Salary and Wage Costs</t>
  </si>
  <si>
    <t>B. Employee Benefits</t>
  </si>
  <si>
    <t>Employer Payroll Taxes and Fees (such as employer portion of FICA, FUTA, and SUI taxes)</t>
  </si>
  <si>
    <t>Employer Portion of Retirement Contributions to Employee Retirement Plan</t>
  </si>
  <si>
    <t>Employer Portion of Health, Dental, and Vision Insurance</t>
  </si>
  <si>
    <t>All other Employee Benefits not included above</t>
  </si>
  <si>
    <t>Total Employee Benefit Costs</t>
  </si>
  <si>
    <t xml:space="preserve">C. Transportation </t>
  </si>
  <si>
    <t>Member-Related Transportation, for Member-Related Direct Care Services (including mileage reimbursement or vehicle costs for direct care staff)</t>
  </si>
  <si>
    <t>Non-Member-Related Transportation (including administrative transportation costs)</t>
  </si>
  <si>
    <t>Total Transportation Expenses</t>
  </si>
  <si>
    <t>D. Administrative, Program Support, and Overhead</t>
  </si>
  <si>
    <t xml:space="preserve">Total Facility Costs </t>
  </si>
  <si>
    <t>Provider Administration, Program Support, and Overhead (excluding personnel, transportation, and facility costs)</t>
  </si>
  <si>
    <t>Total Administration Program Support , and Overhead Costs</t>
  </si>
  <si>
    <t>E. Medicaid Non-Allowable</t>
  </si>
  <si>
    <t>Room and Board</t>
  </si>
  <si>
    <t>All other Medicaid Non-Allowable</t>
  </si>
  <si>
    <t>Total Medicaid Non-Allowable Costs</t>
  </si>
  <si>
    <t>Total Costs (Sum of A through E)</t>
  </si>
  <si>
    <t>Section B. Allocation of Client-Related Transportation Costs</t>
  </si>
  <si>
    <t>All member-related transportation costs should be proportionately allocated to one of the categories based on approximate cost attributable to each area. Refer to the Instructions document for additional guidance on completing this section.</t>
  </si>
  <si>
    <t>Transportation Type</t>
  </si>
  <si>
    <t>Percent of Member-Related Transportation Cost</t>
  </si>
  <si>
    <t>Member-Related Transportation Costs</t>
  </si>
  <si>
    <t>Supportive Living Transportation Costs - Shared Staffing</t>
  </si>
  <si>
    <t>Supportive Living Transportation Costs - 1:1</t>
  </si>
  <si>
    <t>In-Home Care Transportation Costs (excluding Supportive Living costs above)</t>
  </si>
  <si>
    <t>Transporting Client to and from a Clinic-Based Service (e.g., RDS)</t>
  </si>
  <si>
    <t>Residential Community Reintegration Transportation Costs</t>
  </si>
  <si>
    <t>Therapeutic Community Services Transportation Costs</t>
  </si>
  <si>
    <t>All Other Transportation Costs (please describe below)</t>
  </si>
  <si>
    <t>Total</t>
  </si>
  <si>
    <t>&lt;--Alert built in to let user know if %s don't add up to 100%</t>
  </si>
  <si>
    <t>Please describe any other transportation costs below:</t>
  </si>
  <si>
    <t>Section C. Allocation of Total Facility Costs</t>
  </si>
  <si>
    <t>All facility costs should be proportionately allocated to one of the categories based on approximate costs attributable to each area. Refer to the Instructions document for additional guidance on completing this section.</t>
  </si>
  <si>
    <t>Facility Usage Category</t>
  </si>
  <si>
    <t>Estimated Percent of Facility Costs</t>
  </si>
  <si>
    <t>In-Home Care Services (including 1:1 services)</t>
  </si>
  <si>
    <t>Supportive Living Group Home Services</t>
  </si>
  <si>
    <t>Residential Community Reintegration</t>
  </si>
  <si>
    <t>Therapeutic Community Services</t>
  </si>
  <si>
    <t>Clinic-Based Services</t>
  </si>
  <si>
    <t>Provider Administrative Staff</t>
  </si>
  <si>
    <t>All Other Facility Costs (please describe below)</t>
  </si>
  <si>
    <t>Please describe any other facility costs below:</t>
  </si>
  <si>
    <t>Worksheet 8: Service-Specific Assumptions</t>
  </si>
  <si>
    <t>Section A. Service-Specific Assumptions - Staffing, Direct and Indirect Time, Location</t>
  </si>
  <si>
    <t xml:space="preserve">Each applicable field contains instructions to assist the organization in completing this section. Please read each field carefully and refer to the Instructions document for additional guidance. Only provide information for services your organization provides. If a service is listed and your organization does not provide that service, please disregard that line item and leave entries at the default selection. </t>
  </si>
  <si>
    <t>Staffing Information</t>
  </si>
  <si>
    <t>Direct and Indirect Time</t>
  </si>
  <si>
    <t>% of Units by Location</t>
  </si>
  <si>
    <t>Travel</t>
  </si>
  <si>
    <t>Service Description</t>
  </si>
  <si>
    <t>Procedure Code</t>
  </si>
  <si>
    <t>Reporting Units</t>
  </si>
  <si>
    <t>Most Common Staff delivering direct services (face-to-face)</t>
  </si>
  <si>
    <t>Direct Care or Clinical Care Supervisory staff</t>
  </si>
  <si>
    <r>
      <t xml:space="preserve">Number of Staff per Supervisor 
</t>
    </r>
    <r>
      <rPr>
        <b/>
        <i/>
        <sz val="10"/>
        <rFont val="Arial"/>
        <family val="2"/>
      </rPr>
      <t>Example: 10</t>
    </r>
  </si>
  <si>
    <r>
      <t xml:space="preserve">Average billable time per day per member (minutes)
</t>
    </r>
    <r>
      <rPr>
        <i/>
        <sz val="10"/>
        <color rgb="FF000000"/>
        <rFont val="Arial"/>
        <family val="2"/>
      </rPr>
      <t>(time spent face-to-face with member or otherwise billable)</t>
    </r>
  </si>
  <si>
    <r>
      <t xml:space="preserve">Average indirect time per day per member (minutes)
</t>
    </r>
    <r>
      <rPr>
        <i/>
        <sz val="10"/>
        <color rgb="FF000000"/>
        <rFont val="Arial"/>
        <family val="2"/>
      </rPr>
      <t>(time specific to the service such as note taking but is not "member-facing" or billable)</t>
    </r>
  </si>
  <si>
    <t>Clinic / Facility</t>
  </si>
  <si>
    <t>Individual's Residence
(including group home)</t>
  </si>
  <si>
    <t>School</t>
  </si>
  <si>
    <t>Other location</t>
  </si>
  <si>
    <t>Total
(Locations should add to 100%)</t>
  </si>
  <si>
    <r>
      <t xml:space="preserve">If staff must travel between locations, </t>
    </r>
    <r>
      <rPr>
        <b/>
        <u/>
        <sz val="10"/>
        <color rgb="FF000000"/>
        <rFont val="Arial"/>
        <family val="2"/>
      </rPr>
      <t>do you pay staff for travel time</t>
    </r>
    <r>
      <rPr>
        <b/>
        <sz val="10"/>
        <color rgb="FF000000"/>
        <rFont val="Arial"/>
        <family val="2"/>
      </rPr>
      <t xml:space="preserve">? </t>
    </r>
  </si>
  <si>
    <r>
      <t xml:space="preserve">If staff must travel between locations, </t>
    </r>
    <r>
      <rPr>
        <b/>
        <u/>
        <sz val="10"/>
        <color rgb="FF000000"/>
        <rFont val="Arial"/>
        <family val="2"/>
      </rPr>
      <t>do you pay staff for vehicle costs</t>
    </r>
    <r>
      <rPr>
        <b/>
        <sz val="10"/>
        <color rgb="FF000000"/>
        <rFont val="Arial"/>
        <family val="2"/>
      </rPr>
      <t xml:space="preserve"> (e.g., mileage, gas)</t>
    </r>
  </si>
  <si>
    <r>
      <t xml:space="preserve">Average number of </t>
    </r>
    <r>
      <rPr>
        <b/>
        <u/>
        <sz val="10"/>
        <color rgb="FF000000"/>
        <rFont val="Arial"/>
        <family val="2"/>
      </rPr>
      <t>locations</t>
    </r>
    <r>
      <rPr>
        <b/>
        <sz val="10"/>
        <color rgb="FF000000"/>
        <rFont val="Arial"/>
        <family val="2"/>
      </rPr>
      <t xml:space="preserve"> an individual direct care or clinical care staff member must travel to in a typical day when delivering the service</t>
    </r>
  </si>
  <si>
    <r>
      <t xml:space="preserve">Average amount of direct care or clinical care staff </t>
    </r>
    <r>
      <rPr>
        <b/>
        <u/>
        <sz val="10"/>
        <color rgb="FF000000"/>
        <rFont val="Arial"/>
        <family val="2"/>
      </rPr>
      <t>minutes</t>
    </r>
    <r>
      <rPr>
        <b/>
        <sz val="10"/>
        <color rgb="FF000000"/>
        <rFont val="Arial"/>
        <family val="2"/>
      </rPr>
      <t xml:space="preserve"> spent traveling to each location (one-way)</t>
    </r>
  </si>
  <si>
    <r>
      <t>Average number of miles traveled p</t>
    </r>
    <r>
      <rPr>
        <b/>
        <u/>
        <sz val="10"/>
        <color rgb="FF000000"/>
        <rFont val="Arial"/>
        <family val="2"/>
      </rPr>
      <t>er one-way trip</t>
    </r>
  </si>
  <si>
    <t>(J)</t>
  </si>
  <si>
    <t>(K)</t>
  </si>
  <si>
    <t>(L)</t>
  </si>
  <si>
    <t>(M)</t>
  </si>
  <si>
    <t>(N)</t>
  </si>
  <si>
    <t>(O)</t>
  </si>
  <si>
    <t>(P)</t>
  </si>
  <si>
    <t>(Q)</t>
  </si>
  <si>
    <t xml:space="preserve">(R) </t>
  </si>
  <si>
    <t>H2017</t>
  </si>
  <si>
    <t>Hour</t>
  </si>
  <si>
    <t>&lt;--I know there's a ton of info here, but this is the only tab where we use different coloring (dark shade). Want to keep or make same shade?</t>
  </si>
  <si>
    <t>H2019</t>
  </si>
  <si>
    <t>15 minutes</t>
  </si>
  <si>
    <t>H2011</t>
  </si>
  <si>
    <t>drop-down:</t>
  </si>
  <si>
    <t>Member's home</t>
  </si>
  <si>
    <t>H2015</t>
  </si>
  <si>
    <t>Group Home</t>
  </si>
  <si>
    <t>Supportive Life Skills Development (Youth)</t>
  </si>
  <si>
    <t>Community Setting (Please describe in Comments)</t>
  </si>
  <si>
    <t>H0038</t>
  </si>
  <si>
    <t>N/A</t>
  </si>
  <si>
    <t>Adult Life Skills / Supportive Life Skills  - Adult</t>
  </si>
  <si>
    <t>H2023</t>
  </si>
  <si>
    <t>Consultation Services: Treatment planning/ Participation in PCSP</t>
  </si>
  <si>
    <t>T2025, Modifier: UK</t>
  </si>
  <si>
    <t>Consultation Services: Behavior support plans/training staff or family</t>
  </si>
  <si>
    <t>T2025, Modifier: U1</t>
  </si>
  <si>
    <t>Consultation Services: Eligibility paperwork</t>
  </si>
  <si>
    <t>T2025, Modifier: U2</t>
  </si>
  <si>
    <t>Consultation Services: Updates to psychological and adaptive behavior assessments</t>
  </si>
  <si>
    <t>T2025, Modifier: U3</t>
  </si>
  <si>
    <t>H0034</t>
  </si>
  <si>
    <t>Encounter</t>
  </si>
  <si>
    <t>H0043</t>
  </si>
  <si>
    <t>H2016</t>
  </si>
  <si>
    <t>15 Minutes</t>
  </si>
  <si>
    <t>Section B. Group Sizes</t>
  </si>
  <si>
    <t>Please indicate the average number of members in a group for the below services, if your organization provides group services.</t>
  </si>
  <si>
    <t xml:space="preserve">Average Number of Members in a Group </t>
  </si>
  <si>
    <t>Supported/Supportive Employment</t>
  </si>
  <si>
    <t>Section C. Additional Information</t>
  </si>
  <si>
    <t>Please use the open text box below to provide additional information or feedback that you think will be helpful.</t>
  </si>
  <si>
    <t>Worksheet 9: Supportive Living Service-Specific Questions</t>
  </si>
  <si>
    <t>Section A. Approach to Delivering Supportive Living Services (H2016)</t>
  </si>
  <si>
    <t>Please complete the below fields related to your supportive living services.</t>
  </si>
  <si>
    <t>1.  What is your organization's approach to delivering supportive living services? Check all that apply.</t>
  </si>
  <si>
    <t>1:1 staff support (in member residence or other private residence)</t>
  </si>
  <si>
    <t>Staff support to multiple members (in member's residence or other private residence)</t>
  </si>
  <si>
    <t>Group home</t>
  </si>
  <si>
    <r>
      <t>Other (</t>
    </r>
    <r>
      <rPr>
        <i/>
        <sz val="10"/>
        <color theme="1"/>
        <rFont val="Arial"/>
        <family val="2"/>
      </rPr>
      <t>describe below)</t>
    </r>
  </si>
  <si>
    <t>No_Vehicles</t>
  </si>
  <si>
    <t>9 or more</t>
  </si>
  <si>
    <t>Section B. Supportive Living (H2016) - Number of locations</t>
  </si>
  <si>
    <t>Indicate below the number of locations you provide supportive living services, by the average number of members served at that location.</t>
  </si>
  <si>
    <t>Average Number of Members Served in Residence</t>
  </si>
  <si>
    <t>Number of Locations</t>
  </si>
  <si>
    <t>`</t>
  </si>
  <si>
    <t>Section C. Supportive Living Staffing and Transportation - Group Home with 5-8 Members (leave section blank if this does not apply to your organization)</t>
  </si>
  <si>
    <t>In Table 1, please report the average number of hours by shift and direct care type for an typical group home with 5-8 members (excluding on-call hours). If would you like to report staffing for an additional group home to illustrate differences in staffing, please reach out to DHS-HCBS-Rate-Review@milliman.com.
In Table 2, please report the average number of on call hours by shift and direct care staff type, if applicable. 
In Table 3, please provide information about the type of transportation provided.</t>
  </si>
  <si>
    <t>1. On average, how many individuals are served in group homes of this size for your organization?</t>
  </si>
  <si>
    <t>Table 1: Direct Care Hours by Shift</t>
  </si>
  <si>
    <t>Weekday
Hours per Shift</t>
  </si>
  <si>
    <t>Weekend 
Hours per Shift</t>
  </si>
  <si>
    <t>Does this staff type have supervisor responsibilities? If yes, please describe the type of staff being supervised. 
(H)</t>
  </si>
  <si>
    <t>Staff Type
(A)</t>
  </si>
  <si>
    <t>First Shift
(B)</t>
  </si>
  <si>
    <t>Evening Shift
(C)</t>
  </si>
  <si>
    <t>Overnight Shift
(D)</t>
  </si>
  <si>
    <t>First Shift
(E)</t>
  </si>
  <si>
    <t>Evening Shift
(F)</t>
  </si>
  <si>
    <t>Overnight Shift
(G)</t>
  </si>
  <si>
    <r>
      <rPr>
        <b/>
        <i/>
        <sz val="10"/>
        <color theme="1"/>
        <rFont val="Arial"/>
        <family val="2"/>
      </rPr>
      <t>Example:</t>
    </r>
    <r>
      <rPr>
        <i/>
        <sz val="10"/>
        <color theme="1"/>
        <rFont val="Arial"/>
        <family val="2"/>
      </rPr>
      <t xml:space="preserve"> Direct Care Staff (HS Diploma or GED)</t>
    </r>
  </si>
  <si>
    <t>Yes- supervises direct care staff.</t>
  </si>
  <si>
    <t>Table 2: On-Call Hours by Shift</t>
  </si>
  <si>
    <t>4</t>
  </si>
  <si>
    <t>Table 3: Transportation</t>
  </si>
  <si>
    <t>Question</t>
  </si>
  <si>
    <t>Response</t>
  </si>
  <si>
    <t>How many vehicles support the group home?</t>
  </si>
  <si>
    <t>How many individuals do each vehicle transport at one time?</t>
  </si>
  <si>
    <t>On average, how many miles are incurred per week?</t>
  </si>
  <si>
    <t>Section D. Supportive Living Staffing and Transportation - Group Home with 3-4 Members (leave section blank if is does not apply to your organization)</t>
  </si>
  <si>
    <t>In Table 1, please report the average number of hours by shift and direct care type for a typical group home with 3-4 members (excluding on-call hours). If would you like to report staffing for an additional group home to illustrate differences in staffing, please reach out to DHS-HCBS-Rate-Review@milliman.com.
In Table 2, please report the average number of on call hours by shift and direct care staff type, if applicable. 
In Table 3, please provide information about the type of transportation provided.</t>
  </si>
  <si>
    <t xml:space="preserve">Section E. Additional Information </t>
  </si>
  <si>
    <t>On-site at the TC facility</t>
  </si>
  <si>
    <t>Worksheet 10: Survey Feedback</t>
  </si>
  <si>
    <t>This worksheet is for optional use and designated for overall feedback of the survey and notes on the listed worksheets below.</t>
  </si>
  <si>
    <t>Instructions</t>
  </si>
  <si>
    <t xml:space="preserve"> Information and Attestation</t>
  </si>
  <si>
    <t xml:space="preserve"> Direct Care Staff</t>
  </si>
  <si>
    <t>Supervisors</t>
  </si>
  <si>
    <t xml:space="preserve"> Additional Compensation</t>
  </si>
  <si>
    <t>Productivity</t>
  </si>
  <si>
    <t xml:space="preserve"> Training and PTO</t>
  </si>
  <si>
    <t>Provider Costs</t>
  </si>
  <si>
    <t>Service-Specific Assumptions</t>
  </si>
  <si>
    <t>Supportive Living</t>
  </si>
  <si>
    <t xml:space="preserve"> Survey Feedback</t>
  </si>
  <si>
    <t xml:space="preserve"> Scratchpad</t>
  </si>
  <si>
    <t>This worksheet does not have any impact on the other worksheets of the survey. It is meant only for notetaking and internal calculations.</t>
  </si>
  <si>
    <t>Limitations and Qualifications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</si>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</sst>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3" formatCode="_(* #,##0.00_);_(* \(#,##0.00\);_(* &quot;-&quot;??_);_(@_)"/>
    <numFmt numFmtId="164" formatCode="[$-409]mmmm\ d\,\ yyyy;@"/>
    <numFmt numFmtId="165" formatCode="&quot;$&quot;\ #,##0.00_);&quot;$&quot;\ \(#,##0.00\)"/>
    <numFmt numFmtId="166" formatCode="0.0%\ ;\(0.0%\)"/>
    <numFmt numFmtId="167" formatCode="#,##0.00_);\(#,##0.00\);\-??_)"/>
    <numFmt numFmtId="168" formatCode="#,##0_);\(#,##0\);\-??_)"/>
    <numFmt numFmtId="169" formatCode="&quot;$&quot;\ #,##0_);&quot;$&quot;\ \(#,##0\)"/>
    <numFmt numFmtId="170" formatCode="#,##0.0_);\(#,##0.0\);\-??_)"/>
  </numFmts>
  <fonts count="56" x14ac:knownFonts="1">
    <font>
      <sz val="10"/>
      <name val="Arial"/>
      <family val="2"/>
    </font>
    <font>
      <sz val="11"/>
      <color theme="1"/>
      <name val="Aptos Narrow"/>
      <family val="2"/>
      <scheme val="minor"/>
    </font>
    <font>
      <sz val="11"/>
      <color rgb="FFFF0000"/>
      <name val="Aptos Narrow"/>
      <family val="2"/>
      <scheme val="minor"/>
    </font>
    <font>
      <b/>
      <sz val="11"/>
      <color theme="1"/>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12"/>
      <color rgb="FFFFFFFF"/>
      <name val="Arial"/>
      <family val="2"/>
    </font>
    <font>
      <b/>
      <i/>
      <sz val="10"/>
      <name val="Arial"/>
      <family val="2"/>
    </font>
    <font>
      <b/>
      <sz val="10"/>
      <color rgb="FF0070C0"/>
      <name val="Arial"/>
      <family val="2"/>
    </font>
    <font>
      <b/>
      <sz val="10"/>
      <color rgb="FF222B36"/>
      <name val="Arial"/>
      <family val="2"/>
    </font>
    <font>
      <sz val="10"/>
      <color rgb="FF222B36"/>
      <name val="Arial"/>
      <family val="2"/>
    </font>
    <font>
      <sz val="10"/>
      <color theme="1"/>
      <name val="Times New Roman"/>
      <family val="2"/>
    </font>
    <font>
      <sz val="11"/>
      <name val="Arial"/>
      <family val="2"/>
    </font>
    <font>
      <sz val="10"/>
      <color theme="1"/>
      <name val="Arial"/>
      <family val="2"/>
    </font>
    <font>
      <sz val="10"/>
      <color rgb="FFE8E9E9"/>
      <name val="Arial"/>
      <family val="2"/>
    </font>
    <font>
      <b/>
      <i/>
      <u/>
      <sz val="10"/>
      <color theme="1"/>
      <name val="Arial"/>
      <family val="2"/>
    </font>
    <font>
      <b/>
      <i/>
      <sz val="10"/>
      <color rgb="FF000000"/>
      <name val="Arial"/>
      <family val="2"/>
    </font>
    <font>
      <sz val="10"/>
      <color rgb="FF000000"/>
      <name val="Arial"/>
      <family val="2"/>
    </font>
    <font>
      <b/>
      <sz val="12"/>
      <color rgb="FFFF0000"/>
      <name val="Arial"/>
      <family val="2"/>
    </font>
    <font>
      <b/>
      <sz val="10"/>
      <color rgb="FFE8E9E9"/>
      <name val="Arial"/>
      <family val="2"/>
    </font>
    <font>
      <b/>
      <sz val="10"/>
      <color theme="1"/>
      <name val="Arial"/>
      <family val="2"/>
    </font>
    <font>
      <b/>
      <i/>
      <sz val="10"/>
      <color theme="1"/>
      <name val="Arial"/>
      <family val="2"/>
    </font>
    <font>
      <i/>
      <sz val="9"/>
      <color rgb="FFFF0000"/>
      <name val="Arial"/>
      <family val="2"/>
    </font>
    <font>
      <u/>
      <sz val="10"/>
      <color theme="10"/>
      <name val="Arial"/>
      <family val="2"/>
    </font>
    <font>
      <b/>
      <i/>
      <sz val="10"/>
      <color rgb="FF7030A0"/>
      <name val="Arial"/>
      <family val="2"/>
    </font>
    <font>
      <i/>
      <sz val="10"/>
      <name val="Arial"/>
      <family val="2"/>
    </font>
    <font>
      <b/>
      <u/>
      <sz val="10"/>
      <name val="Arial"/>
      <family val="2"/>
    </font>
    <font>
      <b/>
      <sz val="10"/>
      <color rgb="FF000000"/>
      <name val="Arial"/>
      <family val="2"/>
    </font>
    <font>
      <i/>
      <sz val="10"/>
      <color rgb="FFFF0000"/>
      <name val="Arial"/>
      <family val="2"/>
    </font>
    <font>
      <b/>
      <sz val="11"/>
      <color rgb="FFFF0000"/>
      <name val="Arial"/>
      <family val="2"/>
    </font>
    <font>
      <sz val="12"/>
      <color rgb="FFFF0000"/>
      <name val="Arial"/>
      <family val="2"/>
    </font>
    <font>
      <sz val="12"/>
      <color theme="1"/>
      <name val="Arial"/>
      <family val="2"/>
    </font>
    <font>
      <b/>
      <sz val="12"/>
      <color theme="0"/>
      <name val="Arial"/>
      <family val="2"/>
    </font>
    <font>
      <sz val="12"/>
      <color theme="0"/>
      <name val="Arial"/>
      <family val="2"/>
    </font>
    <font>
      <sz val="10"/>
      <color rgb="FF0070C0"/>
      <name val="Arial"/>
      <family val="2"/>
    </font>
    <font>
      <b/>
      <sz val="12"/>
      <color theme="1"/>
      <name val="Arial"/>
      <family val="2"/>
    </font>
    <font>
      <sz val="12"/>
      <color rgb="FFE8E9E9"/>
      <name val="Arial"/>
      <family val="2"/>
    </font>
    <font>
      <b/>
      <i/>
      <sz val="10"/>
      <color rgb="FFE8E9E9"/>
      <name val="Arial"/>
      <family val="2"/>
    </font>
    <font>
      <b/>
      <u/>
      <sz val="10"/>
      <color theme="1"/>
      <name val="Arial"/>
      <family val="2"/>
    </font>
    <font>
      <sz val="10"/>
      <color theme="7"/>
      <name val="Arial"/>
      <family val="2"/>
    </font>
    <font>
      <b/>
      <sz val="10"/>
      <color theme="0"/>
      <name val="Arial"/>
      <family val="2"/>
    </font>
    <font>
      <i/>
      <sz val="10"/>
      <color theme="1"/>
      <name val="Arial"/>
      <family val="2"/>
    </font>
    <font>
      <i/>
      <sz val="12"/>
      <color theme="1"/>
      <name val="Arial"/>
      <family val="2"/>
    </font>
    <font>
      <u/>
      <sz val="10"/>
      <color theme="1"/>
      <name val="Arial"/>
      <family val="2"/>
    </font>
    <font>
      <sz val="11"/>
      <color theme="1"/>
      <name val="Arial"/>
      <family val="2"/>
    </font>
    <font>
      <b/>
      <sz val="18"/>
      <color rgb="FFFF0000"/>
      <name val="Aptos Narrow"/>
      <family val="2"/>
      <scheme val="minor"/>
    </font>
    <font>
      <b/>
      <sz val="12"/>
      <name val="Arial"/>
      <family val="2"/>
    </font>
    <font>
      <i/>
      <sz val="10"/>
      <color rgb="FF000000"/>
      <name val="Arial"/>
      <family val="2"/>
    </font>
    <font>
      <sz val="12"/>
      <name val="Arial"/>
      <family val="2"/>
    </font>
    <font>
      <sz val="10"/>
      <color theme="4" tint="-0.499984740745262"/>
      <name val="Arial"/>
      <family val="2"/>
    </font>
    <font>
      <b/>
      <u/>
      <sz val="10"/>
      <color rgb="FF000000"/>
      <name val="Arial"/>
      <family val="2"/>
    </font>
    <font>
      <i/>
      <sz val="10"/>
      <color rgb="FFE8E9E9"/>
      <name val="Arial"/>
      <family val="2"/>
    </font>
    <font>
      <b/>
      <sz val="18"/>
      <color rgb="FFFF0000"/>
      <name val="Arial"/>
      <family val="2"/>
    </font>
    <font>
      <b/>
      <sz val="24"/>
      <color rgb="FFFF0000"/>
      <name val="Arial"/>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E8E9E9"/>
        <bgColor indexed="64"/>
      </patternFill>
    </fill>
    <fill>
      <patternFill patternType="solid">
        <fgColor rgb="FF0A4977"/>
        <bgColor indexed="64"/>
      </patternFill>
    </fill>
    <fill>
      <patternFill patternType="solid">
        <fgColor rgb="FFC6C9CA"/>
        <bgColor indexed="64"/>
      </patternFill>
    </fill>
    <fill>
      <patternFill patternType="solid">
        <fgColor rgb="FFE8EAEA"/>
        <bgColor indexed="64"/>
      </patternFill>
    </fill>
    <fill>
      <patternFill patternType="solid">
        <fgColor theme="9" tint="0.79998168889431442"/>
        <bgColor indexed="64"/>
      </patternFill>
    </fill>
    <fill>
      <patternFill patternType="solid">
        <fgColor rgb="FFC5D9F1"/>
        <bgColor indexed="64"/>
      </patternFill>
    </fill>
    <fill>
      <patternFill patternType="solid">
        <fgColor theme="4" tint="-0.499984740745262"/>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theme="0"/>
      </left>
      <right/>
      <top style="thin">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0"/>
      </top>
      <bottom style="medium">
        <color indexed="64"/>
      </bottom>
      <diagonal/>
    </border>
    <border>
      <left/>
      <right/>
      <top style="thin">
        <color theme="0"/>
      </top>
      <bottom/>
      <diagonal/>
    </border>
    <border>
      <left/>
      <right style="thin">
        <color theme="0"/>
      </right>
      <top style="thin">
        <color theme="0"/>
      </top>
      <bottom style="medium">
        <color indexed="64"/>
      </bottom>
      <diagonal/>
    </border>
    <border>
      <left/>
      <right/>
      <top/>
      <bottom style="thin">
        <color theme="0"/>
      </bottom>
      <diagonal/>
    </border>
    <border>
      <left/>
      <right style="medium">
        <color indexed="64"/>
      </right>
      <top/>
      <bottom style="thin">
        <color theme="0"/>
      </bottom>
      <diagonal/>
    </border>
    <border>
      <left/>
      <right style="thin">
        <color theme="0"/>
      </right>
      <top style="thin">
        <color theme="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medium">
        <color theme="0"/>
      </right>
      <top style="medium">
        <color indexed="64"/>
      </top>
      <bottom/>
      <diagonal/>
    </border>
    <border>
      <left style="medium">
        <color theme="0"/>
      </left>
      <right/>
      <top style="medium">
        <color indexed="64"/>
      </top>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theme="0"/>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6">
    <xf numFmtId="0" fontId="0" fillId="0" borderId="0"/>
    <xf numFmtId="43" fontId="4" fillId="0" borderId="0" applyFont="0" applyFill="0" applyBorder="0" applyAlignment="0" applyProtection="0"/>
    <xf numFmtId="0" fontId="1" fillId="0" borderId="0"/>
    <xf numFmtId="0" fontId="4" fillId="0" borderId="0"/>
    <xf numFmtId="43" fontId="13" fillId="0" borderId="0" applyFont="0" applyFill="0" applyBorder="0" applyAlignment="0" applyProtection="0"/>
    <xf numFmtId="0" fontId="1" fillId="0" borderId="0"/>
    <xf numFmtId="0" fontId="25" fillId="0" borderId="0" applyNumberFormat="0" applyFill="0" applyBorder="0" applyAlignment="0" applyProtection="0"/>
    <xf numFmtId="43" fontId="4" fillId="0" borderId="0" applyFont="0" applyFill="0" applyBorder="0" applyAlignment="0" applyProtection="0"/>
    <xf numFmtId="0" fontId="1" fillId="0" borderId="0"/>
    <xf numFmtId="0" fontId="1" fillId="0" borderId="0"/>
    <xf numFmtId="0" fontId="4" fillId="0" borderId="0"/>
    <xf numFmtId="0" fontId="1" fillId="0" borderId="0"/>
    <xf numFmtId="0" fontId="15" fillId="0" borderId="0"/>
    <xf numFmtId="43" fontId="13" fillId="0" borderId="0" applyFont="0" applyFill="0" applyBorder="0" applyAlignment="0" applyProtection="0"/>
    <xf numFmtId="0" fontId="1" fillId="0" borderId="0"/>
    <xf numFmtId="0" fontId="15" fillId="0" borderId="0"/>
  </cellStyleXfs>
  <cellXfs count="905">
    <xf numFmtId="0" fontId="0" fillId="0" borderId="0" xfId="0"/>
    <xf numFmtId="0" fontId="5" fillId="2" borderId="0" xfId="0" applyFont="1" applyFill="1"/>
    <xf numFmtId="0" fontId="0" fillId="2" borderId="0" xfId="0" applyFill="1"/>
    <xf numFmtId="0" fontId="6" fillId="2" borderId="0" xfId="0" applyFont="1" applyFill="1"/>
    <xf numFmtId="0" fontId="4" fillId="0" borderId="0" xfId="0" applyFont="1"/>
    <xf numFmtId="0" fontId="4" fillId="2" borderId="0" xfId="0" applyFont="1" applyFill="1"/>
    <xf numFmtId="0" fontId="4" fillId="2" borderId="0" xfId="0" applyFont="1" applyFill="1" applyAlignment="1">
      <alignment horizontal="left"/>
    </xf>
    <xf numFmtId="0" fontId="4" fillId="3" borderId="0" xfId="0" applyFont="1" applyFill="1"/>
    <xf numFmtId="0" fontId="7" fillId="2" borderId="0" xfId="0" applyFont="1" applyFill="1"/>
    <xf numFmtId="0" fontId="4" fillId="4" borderId="0" xfId="0" applyFont="1" applyFill="1"/>
    <xf numFmtId="164" fontId="0" fillId="4" borderId="0" xfId="0" applyNumberFormat="1" applyFill="1"/>
    <xf numFmtId="164" fontId="4" fillId="3" borderId="0" xfId="0" quotePrefix="1" applyNumberFormat="1" applyFont="1" applyFill="1"/>
    <xf numFmtId="0" fontId="7" fillId="0" borderId="0" xfId="2" applyFont="1"/>
    <xf numFmtId="0" fontId="6" fillId="0" borderId="0" xfId="0" applyFont="1"/>
    <xf numFmtId="0" fontId="9" fillId="6" borderId="9" xfId="3" applyFont="1" applyFill="1" applyBorder="1"/>
    <xf numFmtId="0" fontId="9" fillId="6" borderId="10" xfId="3" applyFont="1" applyFill="1" applyBorder="1"/>
    <xf numFmtId="0" fontId="9" fillId="6" borderId="11" xfId="3" applyFont="1" applyFill="1" applyBorder="1"/>
    <xf numFmtId="0" fontId="10" fillId="2" borderId="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5" xfId="0" applyFont="1" applyFill="1" applyBorder="1" applyAlignment="1">
      <alignment horizontal="left" vertical="center" wrapText="1"/>
    </xf>
    <xf numFmtId="0" fontId="11" fillId="2" borderId="4" xfId="0" applyFont="1" applyFill="1" applyBorder="1" applyAlignment="1">
      <alignment vertical="center" wrapText="1"/>
    </xf>
    <xf numFmtId="0" fontId="11" fillId="2" borderId="0" xfId="0" applyFont="1" applyFill="1" applyAlignment="1">
      <alignment vertical="center"/>
    </xf>
    <xf numFmtId="0" fontId="11" fillId="2" borderId="5" xfId="0" applyFont="1" applyFill="1" applyBorder="1" applyAlignment="1">
      <alignment vertical="center" wrapText="1"/>
    </xf>
    <xf numFmtId="0" fontId="4" fillId="2" borderId="12" xfId="0" quotePrefix="1" applyFont="1" applyFill="1" applyBorder="1" applyAlignment="1">
      <alignment vertical="center"/>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9" xfId="0" quotePrefix="1" applyFont="1" applyFill="1" applyBorder="1" applyAlignment="1">
      <alignment vertical="center"/>
    </xf>
    <xf numFmtId="0" fontId="4" fillId="2" borderId="15" xfId="0" quotePrefix="1" applyFont="1" applyFill="1" applyBorder="1" applyAlignment="1">
      <alignment vertical="center"/>
    </xf>
    <xf numFmtId="0" fontId="4" fillId="2" borderId="6" xfId="0" quotePrefix="1" applyFont="1" applyFill="1" applyBorder="1" applyAlignment="1">
      <alignment vertical="center"/>
    </xf>
    <xf numFmtId="0" fontId="5" fillId="0" borderId="0" xfId="0" applyFont="1" applyAlignment="1" applyProtection="1">
      <alignment horizontal="right" vertical="center"/>
      <protection hidden="1"/>
    </xf>
    <xf numFmtId="0" fontId="7" fillId="0" borderId="0" xfId="0" applyFont="1"/>
    <xf numFmtId="0" fontId="5" fillId="0" borderId="0" xfId="0" applyFont="1"/>
    <xf numFmtId="0" fontId="8" fillId="5" borderId="1" xfId="0" applyFont="1" applyFill="1" applyBorder="1" applyAlignment="1" applyProtection="1">
      <alignment horizontal="centerContinuous"/>
      <protection hidden="1"/>
    </xf>
    <xf numFmtId="0" fontId="8" fillId="5" borderId="2" xfId="0" applyFont="1" applyFill="1" applyBorder="1" applyAlignment="1" applyProtection="1">
      <alignment horizontal="centerContinuous"/>
      <protection hidden="1"/>
    </xf>
    <xf numFmtId="0" fontId="8" fillId="5" borderId="3" xfId="0" applyFont="1" applyFill="1" applyBorder="1" applyAlignment="1" applyProtection="1">
      <alignment horizontal="centerContinuous"/>
      <protection hidden="1"/>
    </xf>
    <xf numFmtId="0" fontId="4" fillId="0" borderId="0" xfId="3" applyProtection="1">
      <protection hidden="1"/>
    </xf>
    <xf numFmtId="0" fontId="14" fillId="0" borderId="0" xfId="3" applyFont="1" applyProtection="1">
      <protection hidden="1"/>
    </xf>
    <xf numFmtId="0" fontId="8" fillId="5" borderId="4" xfId="0" applyFont="1" applyFill="1" applyBorder="1" applyAlignment="1" applyProtection="1">
      <alignment horizontal="centerContinuous"/>
      <protection hidden="1"/>
    </xf>
    <xf numFmtId="0" fontId="8" fillId="5" borderId="0" xfId="0" applyFont="1" applyFill="1" applyAlignment="1" applyProtection="1">
      <alignment horizontal="centerContinuous"/>
      <protection hidden="1"/>
    </xf>
    <xf numFmtId="0" fontId="8" fillId="5" borderId="5" xfId="0" applyFont="1" applyFill="1" applyBorder="1" applyAlignment="1" applyProtection="1">
      <alignment horizontal="centerContinuous"/>
      <protection hidden="1"/>
    </xf>
    <xf numFmtId="0" fontId="15" fillId="0" borderId="0" xfId="2" applyFont="1"/>
    <xf numFmtId="0" fontId="16" fillId="0" borderId="0" xfId="3" applyFont="1" applyProtection="1">
      <protection hidden="1"/>
    </xf>
    <xf numFmtId="0" fontId="17" fillId="0" borderId="0" xfId="2" applyFont="1" applyAlignment="1">
      <alignment horizontal="center"/>
    </xf>
    <xf numFmtId="0" fontId="9" fillId="2" borderId="4" xfId="3" applyFont="1" applyFill="1" applyBorder="1" applyProtection="1">
      <protection hidden="1"/>
    </xf>
    <xf numFmtId="0" fontId="18" fillId="2" borderId="0" xfId="3" applyFont="1" applyFill="1" applyAlignment="1" applyProtection="1">
      <alignment horizontal="left"/>
      <protection hidden="1"/>
    </xf>
    <xf numFmtId="0" fontId="19" fillId="2" borderId="0" xfId="3" applyFont="1" applyFill="1" applyAlignment="1" applyProtection="1">
      <alignment horizontal="left" wrapText="1"/>
      <protection hidden="1"/>
    </xf>
    <xf numFmtId="0" fontId="19" fillId="2" borderId="5" xfId="3" applyFont="1" applyFill="1" applyBorder="1" applyProtection="1">
      <protection hidden="1"/>
    </xf>
    <xf numFmtId="0" fontId="21" fillId="0" borderId="0" xfId="3" applyFont="1" applyAlignment="1" applyProtection="1">
      <alignment horizontal="right"/>
      <protection hidden="1"/>
    </xf>
    <xf numFmtId="0" fontId="21" fillId="0" borderId="0" xfId="3" applyFont="1" applyProtection="1">
      <protection hidden="1"/>
    </xf>
    <xf numFmtId="0" fontId="16" fillId="0" borderId="0" xfId="0" applyFont="1"/>
    <xf numFmtId="0" fontId="9" fillId="7" borderId="4" xfId="3" applyFont="1" applyFill="1" applyBorder="1" applyAlignment="1" applyProtection="1">
      <alignment vertical="center"/>
      <protection hidden="1"/>
    </xf>
    <xf numFmtId="0" fontId="18" fillId="7" borderId="0" xfId="3" applyFont="1" applyFill="1" applyAlignment="1" applyProtection="1">
      <alignment horizontal="left"/>
      <protection hidden="1"/>
    </xf>
    <xf numFmtId="0" fontId="19" fillId="7" borderId="0" xfId="3" applyFont="1" applyFill="1" applyAlignment="1" applyProtection="1">
      <alignment horizontal="left" wrapText="1"/>
      <protection hidden="1"/>
    </xf>
    <xf numFmtId="0" fontId="19" fillId="7" borderId="5" xfId="3" applyFont="1" applyFill="1" applyBorder="1" applyProtection="1">
      <protection hidden="1"/>
    </xf>
    <xf numFmtId="0" fontId="19" fillId="0" borderId="0" xfId="3" applyFont="1" applyProtection="1">
      <protection hidden="1"/>
    </xf>
    <xf numFmtId="14" fontId="16" fillId="0" borderId="0" xfId="3" applyNumberFormat="1" applyFont="1" applyProtection="1">
      <protection hidden="1"/>
    </xf>
    <xf numFmtId="14" fontId="19" fillId="0" borderId="0" xfId="3" applyNumberFormat="1" applyFont="1" applyProtection="1">
      <protection hidden="1"/>
    </xf>
    <xf numFmtId="0" fontId="0" fillId="2" borderId="4" xfId="0" applyFill="1" applyBorder="1" applyProtection="1">
      <protection hidden="1"/>
    </xf>
    <xf numFmtId="0" fontId="0" fillId="2" borderId="0" xfId="0" applyFill="1" applyProtection="1">
      <protection hidden="1"/>
    </xf>
    <xf numFmtId="0" fontId="0" fillId="2" borderId="5" xfId="0" applyFill="1" applyBorder="1" applyProtection="1">
      <protection hidden="1"/>
    </xf>
    <xf numFmtId="0" fontId="9" fillId="6" borderId="9" xfId="3" applyFont="1" applyFill="1" applyBorder="1" applyProtection="1">
      <protection hidden="1"/>
    </xf>
    <xf numFmtId="0" fontId="18" fillId="6" borderId="10" xfId="3" applyFont="1" applyFill="1" applyBorder="1" applyAlignment="1" applyProtection="1">
      <alignment horizontal="left"/>
      <protection hidden="1"/>
    </xf>
    <xf numFmtId="0" fontId="19" fillId="6" borderId="10" xfId="3" applyFont="1" applyFill="1" applyBorder="1" applyAlignment="1" applyProtection="1">
      <alignment horizontal="left" wrapText="1"/>
      <protection hidden="1"/>
    </xf>
    <xf numFmtId="0" fontId="19" fillId="6" borderId="11" xfId="3" applyFont="1" applyFill="1" applyBorder="1" applyProtection="1">
      <protection hidden="1"/>
    </xf>
    <xf numFmtId="0" fontId="21" fillId="0" borderId="0" xfId="0" applyFont="1" applyAlignment="1">
      <alignment horizontal="right"/>
    </xf>
    <xf numFmtId="49" fontId="22" fillId="2" borderId="0" xfId="5" quotePrefix="1" applyNumberFormat="1" applyFont="1" applyFill="1" applyAlignment="1" applyProtection="1">
      <alignment vertical="center"/>
      <protection hidden="1"/>
    </xf>
    <xf numFmtId="0" fontId="22" fillId="2" borderId="0" xfId="5" applyFont="1" applyFill="1" applyAlignment="1" applyProtection="1">
      <alignment vertical="center"/>
      <protection hidden="1"/>
    </xf>
    <xf numFmtId="0" fontId="23" fillId="2" borderId="0" xfId="5" applyFont="1" applyFill="1" applyAlignment="1" applyProtection="1">
      <alignment vertical="center"/>
      <protection hidden="1"/>
    </xf>
    <xf numFmtId="0" fontId="4" fillId="0" borderId="0" xfId="3" quotePrefix="1" applyProtection="1">
      <protection hidden="1"/>
    </xf>
    <xf numFmtId="49" fontId="15" fillId="2" borderId="0" xfId="5" applyNumberFormat="1" applyFont="1" applyFill="1" applyAlignment="1" applyProtection="1">
      <alignment vertical="center"/>
      <protection hidden="1"/>
    </xf>
    <xf numFmtId="0" fontId="15" fillId="2" borderId="0" xfId="5" applyFont="1" applyFill="1" applyAlignment="1" applyProtection="1">
      <alignment horizontal="right" vertical="center"/>
      <protection hidden="1"/>
    </xf>
    <xf numFmtId="0" fontId="15" fillId="2" borderId="0" xfId="5" applyFont="1" applyFill="1" applyAlignment="1" applyProtection="1">
      <alignment vertical="center"/>
      <protection hidden="1"/>
    </xf>
    <xf numFmtId="0" fontId="24" fillId="2" borderId="0" xfId="0" applyFont="1" applyFill="1" applyProtection="1">
      <protection hidden="1"/>
    </xf>
    <xf numFmtId="0" fontId="4" fillId="0" borderId="0" xfId="3" applyAlignment="1" applyProtection="1">
      <alignment vertical="top" wrapText="1"/>
      <protection hidden="1"/>
    </xf>
    <xf numFmtId="0" fontId="15" fillId="4" borderId="0" xfId="5" applyFont="1" applyFill="1" applyAlignment="1" applyProtection="1">
      <alignment horizontal="right" vertical="center"/>
      <protection hidden="1"/>
    </xf>
    <xf numFmtId="0" fontId="15" fillId="4" borderId="0" xfId="5" applyFont="1" applyFill="1" applyAlignment="1" applyProtection="1">
      <alignment vertical="center"/>
      <protection hidden="1"/>
    </xf>
    <xf numFmtId="0" fontId="0" fillId="4" borderId="0" xfId="0" applyFill="1" applyProtection="1">
      <protection hidden="1"/>
    </xf>
    <xf numFmtId="0" fontId="4" fillId="0" borderId="0" xfId="0" quotePrefix="1" applyFont="1"/>
    <xf numFmtId="0" fontId="15" fillId="4" borderId="0" xfId="5" applyFont="1" applyFill="1" applyAlignment="1" applyProtection="1">
      <alignment horizontal="right" vertical="top"/>
      <protection hidden="1"/>
    </xf>
    <xf numFmtId="0" fontId="5" fillId="2" borderId="0" xfId="5" applyFont="1" applyFill="1" applyAlignment="1" applyProtection="1">
      <alignment horizontal="left" vertical="center"/>
      <protection hidden="1"/>
    </xf>
    <xf numFmtId="0" fontId="26" fillId="0" borderId="0" xfId="0" applyFont="1"/>
    <xf numFmtId="0" fontId="0" fillId="8" borderId="18" xfId="0" applyFill="1" applyBorder="1" applyAlignment="1" applyProtection="1">
      <alignment horizontal="center"/>
      <protection locked="0"/>
    </xf>
    <xf numFmtId="0" fontId="0" fillId="2" borderId="5" xfId="0" applyFill="1" applyBorder="1"/>
    <xf numFmtId="0" fontId="15" fillId="0" borderId="0" xfId="2" applyFont="1" applyAlignment="1">
      <alignment horizontal="left"/>
    </xf>
    <xf numFmtId="0" fontId="4" fillId="4" borderId="0" xfId="5" applyFont="1" applyFill="1" applyAlignment="1" applyProtection="1">
      <alignment vertical="center"/>
      <protection hidden="1"/>
    </xf>
    <xf numFmtId="0" fontId="4" fillId="2" borderId="0" xfId="5" applyFont="1" applyFill="1" applyAlignment="1" applyProtection="1">
      <alignment vertical="center"/>
      <protection hidden="1"/>
    </xf>
    <xf numFmtId="0" fontId="27" fillId="0" borderId="0" xfId="3" applyFont="1" applyAlignment="1" applyProtection="1">
      <alignment vertical="top"/>
      <protection hidden="1"/>
    </xf>
    <xf numFmtId="0" fontId="27" fillId="0" borderId="0" xfId="0" applyFont="1"/>
    <xf numFmtId="49" fontId="15" fillId="2" borderId="0" xfId="5" quotePrefix="1" applyNumberFormat="1" applyFont="1" applyFill="1" applyAlignment="1" applyProtection="1">
      <alignment vertical="center"/>
      <protection hidden="1"/>
    </xf>
    <xf numFmtId="0" fontId="0" fillId="6" borderId="11" xfId="0" applyFill="1" applyBorder="1" applyProtection="1">
      <protection hidden="1"/>
    </xf>
    <xf numFmtId="0" fontId="4" fillId="2" borderId="4" xfId="3" applyFill="1" applyBorder="1" applyAlignment="1" applyProtection="1">
      <alignment horizontal="left" vertical="center" wrapText="1"/>
      <protection hidden="1"/>
    </xf>
    <xf numFmtId="0" fontId="5" fillId="2" borderId="0" xfId="3" quotePrefix="1" applyFont="1" applyFill="1" applyAlignment="1" applyProtection="1">
      <alignment horizontal="left" vertical="center"/>
      <protection hidden="1"/>
    </xf>
    <xf numFmtId="0" fontId="5" fillId="2" borderId="0" xfId="3" applyFont="1" applyFill="1" applyAlignment="1" applyProtection="1">
      <alignment horizontal="left" vertical="center"/>
      <protection hidden="1"/>
    </xf>
    <xf numFmtId="0" fontId="4" fillId="2" borderId="0" xfId="3" applyFill="1" applyAlignment="1" applyProtection="1">
      <alignment horizontal="left" vertical="center" wrapText="1"/>
      <protection hidden="1"/>
    </xf>
    <xf numFmtId="0" fontId="0" fillId="2" borderId="5" xfId="0" applyFill="1" applyBorder="1" applyAlignment="1" applyProtection="1">
      <alignment vertical="center"/>
      <protection hidden="1"/>
    </xf>
    <xf numFmtId="0" fontId="5" fillId="2" borderId="0" xfId="3" applyFont="1" applyFill="1" applyAlignment="1" applyProtection="1">
      <alignment vertical="center" wrapText="1"/>
      <protection hidden="1"/>
    </xf>
    <xf numFmtId="0" fontId="4" fillId="2" borderId="0" xfId="3" applyFill="1" applyAlignment="1" applyProtection="1">
      <alignment horizontal="right" vertical="center"/>
      <protection hidden="1"/>
    </xf>
    <xf numFmtId="0" fontId="4" fillId="0" borderId="0" xfId="0" applyFont="1" applyAlignment="1">
      <alignment vertical="center"/>
    </xf>
    <xf numFmtId="0" fontId="0" fillId="0" borderId="0" xfId="0" applyAlignment="1">
      <alignment vertical="center"/>
    </xf>
    <xf numFmtId="0" fontId="4" fillId="0" borderId="0" xfId="0" quotePrefix="1" applyFont="1" applyAlignment="1">
      <alignment vertical="center"/>
    </xf>
    <xf numFmtId="0" fontId="4" fillId="2" borderId="0" xfId="3" applyFill="1" applyAlignment="1" applyProtection="1">
      <alignment horizontal="right" vertical="center" wrapText="1"/>
      <protection hidden="1"/>
    </xf>
    <xf numFmtId="0" fontId="4" fillId="2" borderId="4" xfId="3" applyFill="1" applyBorder="1" applyAlignment="1" applyProtection="1">
      <alignment vertical="center"/>
      <protection hidden="1"/>
    </xf>
    <xf numFmtId="0" fontId="19" fillId="2" borderId="0" xfId="3" applyFont="1" applyFill="1" applyAlignment="1" applyProtection="1">
      <alignment vertical="center"/>
      <protection hidden="1"/>
    </xf>
    <xf numFmtId="0" fontId="19" fillId="2" borderId="5" xfId="3" applyFont="1" applyFill="1" applyBorder="1" applyAlignment="1" applyProtection="1">
      <alignment vertical="center"/>
      <protection hidden="1"/>
    </xf>
    <xf numFmtId="0" fontId="18" fillId="7" borderId="0" xfId="3" applyFont="1" applyFill="1" applyAlignment="1" applyProtection="1">
      <alignment horizontal="left" vertical="center"/>
      <protection hidden="1"/>
    </xf>
    <xf numFmtId="0" fontId="19" fillId="7" borderId="0" xfId="3" applyFont="1" applyFill="1" applyAlignment="1" applyProtection="1">
      <alignment horizontal="left" vertical="center" wrapText="1"/>
      <protection hidden="1"/>
    </xf>
    <xf numFmtId="0" fontId="0" fillId="7" borderId="5" xfId="0" applyFill="1" applyBorder="1" applyAlignment="1" applyProtection="1">
      <alignment vertical="center"/>
      <protection hidden="1"/>
    </xf>
    <xf numFmtId="0" fontId="4" fillId="2" borderId="4" xfId="3" applyFill="1" applyBorder="1" applyProtection="1">
      <protection hidden="1"/>
    </xf>
    <xf numFmtId="0" fontId="19" fillId="2" borderId="0" xfId="3" applyFont="1" applyFill="1" applyProtection="1">
      <protection hidden="1"/>
    </xf>
    <xf numFmtId="0" fontId="29" fillId="2" borderId="0" xfId="3" applyFont="1" applyFill="1" applyAlignment="1" applyProtection="1">
      <alignment horizontal="centerContinuous"/>
      <protection hidden="1"/>
    </xf>
    <xf numFmtId="0" fontId="19" fillId="2" borderId="0" xfId="3" applyFont="1" applyFill="1" applyAlignment="1" applyProtection="1">
      <alignment horizontal="centerContinuous"/>
      <protection hidden="1"/>
    </xf>
    <xf numFmtId="0" fontId="29" fillId="2" borderId="0" xfId="3" applyFont="1" applyFill="1" applyProtection="1">
      <protection hidden="1"/>
    </xf>
    <xf numFmtId="0" fontId="15" fillId="0" borderId="0" xfId="2" applyFont="1" applyAlignment="1">
      <alignment vertical="center"/>
    </xf>
    <xf numFmtId="0" fontId="4" fillId="0" borderId="0" xfId="3" applyAlignment="1" applyProtection="1">
      <alignment vertical="center"/>
      <protection hidden="1"/>
    </xf>
    <xf numFmtId="0" fontId="19" fillId="2" borderId="0" xfId="3" quotePrefix="1" applyFont="1" applyFill="1" applyAlignment="1" applyProtection="1">
      <alignment horizontal="centerContinuous"/>
      <protection hidden="1"/>
    </xf>
    <xf numFmtId="0" fontId="30" fillId="0" borderId="0" xfId="2" applyFont="1"/>
    <xf numFmtId="0" fontId="19" fillId="4" borderId="0" xfId="3" applyFont="1" applyFill="1" applyProtection="1">
      <protection hidden="1"/>
    </xf>
    <xf numFmtId="0" fontId="29" fillId="2" borderId="0" xfId="3" applyFont="1" applyFill="1" applyAlignment="1" applyProtection="1">
      <alignment vertical="center" wrapText="1"/>
      <protection hidden="1"/>
    </xf>
    <xf numFmtId="0" fontId="4" fillId="0" borderId="0" xfId="3" applyAlignment="1" applyProtection="1">
      <alignment vertical="center" wrapText="1"/>
      <protection hidden="1"/>
    </xf>
    <xf numFmtId="0" fontId="29" fillId="2" borderId="0" xfId="3" applyFont="1" applyFill="1" applyAlignment="1" applyProtection="1">
      <alignment horizontal="justify" vertical="center" wrapText="1"/>
      <protection hidden="1"/>
    </xf>
    <xf numFmtId="0" fontId="4" fillId="2" borderId="0" xfId="3" applyFill="1" applyProtection="1">
      <protection hidden="1"/>
    </xf>
    <xf numFmtId="0" fontId="4" fillId="4" borderId="0" xfId="3" applyFill="1" applyProtection="1">
      <protection hidden="1"/>
    </xf>
    <xf numFmtId="0" fontId="4" fillId="2" borderId="6" xfId="3" applyFill="1" applyBorder="1" applyProtection="1">
      <protection hidden="1"/>
    </xf>
    <xf numFmtId="0" fontId="19" fillId="2" borderId="7" xfId="3" applyFont="1" applyFill="1" applyBorder="1" applyProtection="1">
      <protection hidden="1"/>
    </xf>
    <xf numFmtId="0" fontId="19" fillId="2" borderId="8" xfId="3" applyFont="1" applyFill="1" applyBorder="1" applyProtection="1">
      <protection hidden="1"/>
    </xf>
    <xf numFmtId="164" fontId="5" fillId="0" borderId="0" xfId="3" applyNumberFormat="1" applyFont="1" applyAlignment="1" applyProtection="1">
      <alignment horizontal="right" vertical="center"/>
      <protection hidden="1"/>
    </xf>
    <xf numFmtId="0" fontId="32" fillId="0" borderId="0" xfId="3" applyFont="1" applyProtection="1">
      <protection hidden="1"/>
    </xf>
    <xf numFmtId="0" fontId="8" fillId="5" borderId="1" xfId="2" applyFont="1" applyFill="1" applyBorder="1" applyAlignment="1" applyProtection="1">
      <alignment horizontal="centerContinuous"/>
      <protection hidden="1"/>
    </xf>
    <xf numFmtId="0" fontId="8" fillId="5" borderId="2" xfId="5" applyFont="1" applyFill="1" applyBorder="1" applyAlignment="1">
      <alignment horizontal="centerContinuous"/>
    </xf>
    <xf numFmtId="0" fontId="33" fillId="5" borderId="2" xfId="5" applyFont="1" applyFill="1" applyBorder="1" applyAlignment="1">
      <alignment horizontal="centerContinuous"/>
    </xf>
    <xf numFmtId="0" fontId="33" fillId="5" borderId="3" xfId="5" applyFont="1" applyFill="1" applyBorder="1" applyAlignment="1">
      <alignment horizontal="centerContinuous"/>
    </xf>
    <xf numFmtId="0" fontId="32" fillId="0" borderId="0" xfId="5" applyFont="1"/>
    <xf numFmtId="0" fontId="33" fillId="0" borderId="0" xfId="5" applyFont="1"/>
    <xf numFmtId="0" fontId="7" fillId="0" borderId="0" xfId="3" applyFont="1"/>
    <xf numFmtId="0" fontId="8" fillId="5" borderId="4" xfId="2" applyFont="1" applyFill="1" applyBorder="1" applyAlignment="1" applyProtection="1">
      <alignment horizontal="centerContinuous" vertical="center"/>
      <protection hidden="1"/>
    </xf>
    <xf numFmtId="0" fontId="34" fillId="5" borderId="0" xfId="5" applyFont="1" applyFill="1" applyAlignment="1">
      <alignment horizontal="centerContinuous" vertical="center"/>
    </xf>
    <xf numFmtId="0" fontId="35" fillId="5" borderId="0" xfId="5" applyFont="1" applyFill="1" applyAlignment="1">
      <alignment horizontal="centerContinuous"/>
    </xf>
    <xf numFmtId="0" fontId="35" fillId="5" borderId="5" xfId="5" applyFont="1" applyFill="1" applyBorder="1" applyAlignment="1">
      <alignment horizontal="centerContinuous"/>
    </xf>
    <xf numFmtId="0" fontId="35" fillId="0" borderId="0" xfId="5" applyFont="1"/>
    <xf numFmtId="0" fontId="36" fillId="0" borderId="0" xfId="2" applyFont="1"/>
    <xf numFmtId="0" fontId="8" fillId="5" borderId="0" xfId="5" applyFont="1" applyFill="1" applyAlignment="1">
      <alignment horizontal="centerContinuous" vertical="center"/>
    </xf>
    <xf numFmtId="0" fontId="33" fillId="5" borderId="0" xfId="5" applyFont="1" applyFill="1" applyAlignment="1">
      <alignment horizontal="centerContinuous"/>
    </xf>
    <xf numFmtId="0" fontId="33" fillId="5" borderId="5" xfId="5" applyFont="1" applyFill="1" applyBorder="1" applyAlignment="1">
      <alignment horizontal="centerContinuous"/>
    </xf>
    <xf numFmtId="0" fontId="8" fillId="2" borderId="4" xfId="2" applyFont="1" applyFill="1" applyBorder="1" applyAlignment="1">
      <alignment horizontal="centerContinuous" vertical="center"/>
    </xf>
    <xf numFmtId="0" fontId="8" fillId="2" borderId="0" xfId="5" applyFont="1" applyFill="1" applyAlignment="1">
      <alignment horizontal="centerContinuous" vertical="center"/>
    </xf>
    <xf numFmtId="0" fontId="33" fillId="2" borderId="0" xfId="5" applyFont="1" applyFill="1" applyAlignment="1">
      <alignment horizontal="centerContinuous"/>
    </xf>
    <xf numFmtId="0" fontId="33" fillId="2" borderId="5" xfId="5" applyFont="1" applyFill="1" applyBorder="1" applyAlignment="1">
      <alignment horizontal="centerContinuous"/>
    </xf>
    <xf numFmtId="0" fontId="5" fillId="6" borderId="9" xfId="2" applyFont="1" applyFill="1" applyBorder="1" applyAlignment="1">
      <alignment horizontal="left" vertical="center"/>
    </xf>
    <xf numFmtId="0" fontId="8" fillId="6" borderId="10" xfId="5" applyFont="1" applyFill="1" applyBorder="1" applyAlignment="1">
      <alignment horizontal="centerContinuous" vertical="center"/>
    </xf>
    <xf numFmtId="0" fontId="37" fillId="6" borderId="10" xfId="5" applyFont="1" applyFill="1" applyBorder="1" applyAlignment="1">
      <alignment horizontal="centerContinuous"/>
    </xf>
    <xf numFmtId="0" fontId="37" fillId="6" borderId="11" xfId="5" applyFont="1" applyFill="1" applyBorder="1" applyAlignment="1">
      <alignment horizontal="centerContinuous"/>
    </xf>
    <xf numFmtId="0" fontId="38" fillId="0" borderId="0" xfId="5" applyFont="1"/>
    <xf numFmtId="0" fontId="16" fillId="0" borderId="0" xfId="2" applyFont="1"/>
    <xf numFmtId="49" fontId="7" fillId="2" borderId="4" xfId="5" applyNumberFormat="1" applyFont="1" applyFill="1" applyBorder="1"/>
    <xf numFmtId="0" fontId="15" fillId="2" borderId="0" xfId="5" applyFont="1" applyFill="1"/>
    <xf numFmtId="0" fontId="15" fillId="2" borderId="0" xfId="5" applyFont="1" applyFill="1" applyAlignment="1">
      <alignment horizontal="center"/>
    </xf>
    <xf numFmtId="0" fontId="15" fillId="2" borderId="0" xfId="5" applyFont="1" applyFill="1" applyAlignment="1">
      <alignment horizontal="left" wrapText="1"/>
    </xf>
    <xf numFmtId="0" fontId="15" fillId="2" borderId="5" xfId="5" applyFont="1" applyFill="1" applyBorder="1" applyAlignment="1">
      <alignment horizontal="left" wrapText="1"/>
    </xf>
    <xf numFmtId="0" fontId="39" fillId="0" borderId="0" xfId="5" applyFont="1"/>
    <xf numFmtId="0" fontId="23" fillId="0" borderId="0" xfId="5" applyFont="1"/>
    <xf numFmtId="0" fontId="23" fillId="7" borderId="4" xfId="5" applyFont="1" applyFill="1" applyBorder="1" applyAlignment="1">
      <alignment vertical="top"/>
    </xf>
    <xf numFmtId="0" fontId="23" fillId="7" borderId="0" xfId="5" applyFont="1" applyFill="1"/>
    <xf numFmtId="0" fontId="23" fillId="7" borderId="0" xfId="5" applyFont="1" applyFill="1" applyAlignment="1">
      <alignment horizontal="center"/>
    </xf>
    <xf numFmtId="0" fontId="23" fillId="7" borderId="0" xfId="5" applyFont="1" applyFill="1" applyAlignment="1">
      <alignment horizontal="left" wrapText="1"/>
    </xf>
    <xf numFmtId="0" fontId="23" fillId="7" borderId="5" xfId="5" applyFont="1" applyFill="1" applyBorder="1" applyAlignment="1">
      <alignment horizontal="left" wrapText="1"/>
    </xf>
    <xf numFmtId="0" fontId="15" fillId="0" borderId="0" xfId="5" applyFont="1"/>
    <xf numFmtId="0" fontId="16" fillId="0" borderId="0" xfId="5" applyFont="1"/>
    <xf numFmtId="0" fontId="5" fillId="7" borderId="4" xfId="5" applyFont="1" applyFill="1" applyBorder="1" applyAlignment="1" applyProtection="1">
      <alignment vertical="center"/>
      <protection hidden="1"/>
    </xf>
    <xf numFmtId="0" fontId="15" fillId="0" borderId="0" xfId="2" applyFont="1" applyAlignment="1">
      <alignment horizontal="left" vertical="top" wrapText="1"/>
    </xf>
    <xf numFmtId="0" fontId="22" fillId="2" borderId="0" xfId="5" quotePrefix="1" applyFont="1" applyFill="1" applyAlignment="1">
      <alignment horizontal="right" vertical="top"/>
    </xf>
    <xf numFmtId="0" fontId="22" fillId="7" borderId="18" xfId="5" applyFont="1" applyFill="1" applyBorder="1" applyAlignment="1">
      <alignment horizontal="center" vertical="top" wrapText="1"/>
    </xf>
    <xf numFmtId="0" fontId="17" fillId="0" borderId="0" xfId="2" applyFont="1" applyAlignment="1">
      <alignment horizontal="center" wrapText="1"/>
    </xf>
    <xf numFmtId="49" fontId="7" fillId="7" borderId="4" xfId="5" applyNumberFormat="1" applyFont="1" applyFill="1" applyBorder="1"/>
    <xf numFmtId="0" fontId="15" fillId="7" borderId="0" xfId="5" applyFont="1" applyFill="1" applyAlignment="1">
      <alignment horizontal="right"/>
    </xf>
    <xf numFmtId="0" fontId="15" fillId="7" borderId="0" xfId="5" applyFont="1" applyFill="1"/>
    <xf numFmtId="0" fontId="15" fillId="7" borderId="0" xfId="5" applyFont="1" applyFill="1" applyAlignment="1">
      <alignment horizontal="center"/>
    </xf>
    <xf numFmtId="0" fontId="15" fillId="8" borderId="18" xfId="1" applyNumberFormat="1" applyFont="1" applyFill="1" applyBorder="1" applyAlignment="1" applyProtection="1">
      <protection locked="0"/>
    </xf>
    <xf numFmtId="0" fontId="0" fillId="7" borderId="0" xfId="0" applyFill="1"/>
    <xf numFmtId="0" fontId="15" fillId="7" borderId="0" xfId="5" applyFont="1" applyFill="1" applyAlignment="1">
      <alignment horizontal="left" wrapText="1"/>
    </xf>
    <xf numFmtId="0" fontId="15" fillId="7" borderId="5" xfId="5" applyFont="1" applyFill="1" applyBorder="1" applyAlignment="1">
      <alignment horizontal="left" wrapText="1"/>
    </xf>
    <xf numFmtId="0" fontId="16" fillId="0" borderId="0" xfId="2" quotePrefix="1" applyFont="1"/>
    <xf numFmtId="0" fontId="15" fillId="2" borderId="0" xfId="5" applyFont="1" applyFill="1" applyAlignment="1">
      <alignment horizontal="right"/>
    </xf>
    <xf numFmtId="166" fontId="4" fillId="9" borderId="18" xfId="5" applyNumberFormat="1" applyFont="1" applyFill="1" applyBorder="1" applyAlignment="1">
      <alignment vertical="center"/>
    </xf>
    <xf numFmtId="0" fontId="15" fillId="0" borderId="0" xfId="5" quotePrefix="1" applyFont="1"/>
    <xf numFmtId="49" fontId="6" fillId="2" borderId="4" xfId="5" applyNumberFormat="1" applyFont="1" applyFill="1" applyBorder="1"/>
    <xf numFmtId="0" fontId="41" fillId="0" borderId="0" xfId="2" applyFont="1" applyAlignment="1">
      <alignment horizontal="left"/>
    </xf>
    <xf numFmtId="0" fontId="15" fillId="0" borderId="0" xfId="5" applyFont="1" applyAlignment="1">
      <alignment vertical="top"/>
    </xf>
    <xf numFmtId="0" fontId="5" fillId="7" borderId="0" xfId="5" applyFont="1" applyFill="1" applyAlignment="1">
      <alignment vertical="center"/>
    </xf>
    <xf numFmtId="0" fontId="5" fillId="7" borderId="5" xfId="5" applyFont="1" applyFill="1" applyBorder="1" applyAlignment="1">
      <alignment vertical="center"/>
    </xf>
    <xf numFmtId="0" fontId="5" fillId="2" borderId="4" xfId="5" applyFont="1" applyFill="1" applyBorder="1" applyAlignment="1">
      <alignment vertical="center"/>
    </xf>
    <xf numFmtId="0" fontId="5" fillId="2" borderId="0" xfId="5" applyFont="1" applyFill="1" applyAlignment="1">
      <alignment vertical="center"/>
    </xf>
    <xf numFmtId="0" fontId="5" fillId="2" borderId="5" xfId="5" applyFont="1" applyFill="1" applyBorder="1" applyAlignment="1">
      <alignment vertical="center"/>
    </xf>
    <xf numFmtId="0" fontId="42" fillId="10" borderId="24" xfId="5" applyFont="1" applyFill="1" applyBorder="1" applyAlignment="1">
      <alignment horizontal="centerContinuous" vertical="center"/>
    </xf>
    <xf numFmtId="0" fontId="42" fillId="10" borderId="25" xfId="5" applyFont="1" applyFill="1" applyBorder="1" applyAlignment="1">
      <alignment horizontal="centerContinuous" vertical="center"/>
    </xf>
    <xf numFmtId="0" fontId="42" fillId="10" borderId="26" xfId="5" applyFont="1" applyFill="1" applyBorder="1" applyAlignment="1">
      <alignment horizontal="centerContinuous" vertical="center"/>
    </xf>
    <xf numFmtId="0" fontId="42" fillId="10" borderId="6" xfId="5" applyFont="1" applyFill="1" applyBorder="1" applyAlignment="1">
      <alignment horizontal="centerContinuous" vertical="center" wrapText="1"/>
    </xf>
    <xf numFmtId="0" fontId="42" fillId="10" borderId="7" xfId="5" applyFont="1" applyFill="1" applyBorder="1" applyAlignment="1">
      <alignment horizontal="centerContinuous" vertical="center" wrapText="1"/>
    </xf>
    <xf numFmtId="0" fontId="42" fillId="10" borderId="27" xfId="5" applyFont="1" applyFill="1" applyBorder="1" applyAlignment="1">
      <alignment horizontal="centerContinuous" vertical="center" wrapText="1"/>
    </xf>
    <xf numFmtId="0" fontId="42" fillId="10" borderId="7" xfId="5" applyFont="1" applyFill="1" applyBorder="1" applyAlignment="1">
      <alignment horizontal="centerContinuous" vertical="center"/>
    </xf>
    <xf numFmtId="0" fontId="42" fillId="10" borderId="27" xfId="5" applyFont="1" applyFill="1" applyBorder="1" applyAlignment="1">
      <alignment horizontal="centerContinuous" vertical="center"/>
    </xf>
    <xf numFmtId="0" fontId="42" fillId="10" borderId="8" xfId="5" applyFont="1" applyFill="1" applyBorder="1" applyAlignment="1">
      <alignment horizontal="centerContinuous" vertical="center"/>
    </xf>
    <xf numFmtId="0" fontId="43" fillId="0" borderId="0" xfId="2" applyFont="1" applyAlignment="1">
      <alignment horizontal="left"/>
    </xf>
    <xf numFmtId="0" fontId="5" fillId="7" borderId="28" xfId="5" applyFont="1" applyFill="1" applyBorder="1"/>
    <xf numFmtId="0" fontId="5" fillId="7" borderId="29" xfId="5" applyFont="1" applyFill="1" applyBorder="1" applyAlignment="1">
      <alignment horizontal="center" vertical="center" wrapText="1"/>
    </xf>
    <xf numFmtId="0" fontId="5" fillId="7" borderId="30" xfId="5" applyFont="1" applyFill="1" applyBorder="1" applyAlignment="1">
      <alignment horizontal="center" vertical="center" wrapText="1"/>
    </xf>
    <xf numFmtId="0" fontId="15" fillId="0" borderId="0" xfId="2" applyFont="1" applyAlignment="1">
      <alignment horizontal="left" wrapText="1"/>
    </xf>
    <xf numFmtId="0" fontId="4" fillId="7" borderId="31" xfId="5" applyFont="1" applyFill="1" applyBorder="1" applyAlignment="1">
      <alignment vertical="center"/>
    </xf>
    <xf numFmtId="0" fontId="5" fillId="7" borderId="32" xfId="5" applyFont="1" applyFill="1" applyBorder="1" applyAlignment="1">
      <alignment horizontal="center" vertical="center"/>
    </xf>
    <xf numFmtId="0" fontId="5" fillId="7" borderId="33" xfId="5" applyFont="1" applyFill="1" applyBorder="1" applyAlignment="1">
      <alignment horizontal="center" vertical="center"/>
    </xf>
    <xf numFmtId="0" fontId="15" fillId="0" borderId="31" xfId="5" applyFont="1" applyBorder="1" applyAlignment="1">
      <alignment vertical="center" wrapText="1"/>
    </xf>
    <xf numFmtId="167" fontId="4" fillId="8" borderId="34" xfId="5" applyNumberFormat="1" applyFont="1" applyFill="1" applyBorder="1" applyAlignment="1" applyProtection="1">
      <alignment vertical="center"/>
      <protection locked="0"/>
    </xf>
    <xf numFmtId="165" fontId="4" fillId="8" borderId="32" xfId="5" applyNumberFormat="1" applyFont="1" applyFill="1" applyBorder="1" applyAlignment="1" applyProtection="1">
      <alignment vertical="center"/>
      <protection locked="0"/>
    </xf>
    <xf numFmtId="167" fontId="4" fillId="8" borderId="32" xfId="5" applyNumberFormat="1" applyFont="1" applyFill="1" applyBorder="1" applyAlignment="1" applyProtection="1">
      <alignment vertical="center"/>
      <protection locked="0"/>
    </xf>
    <xf numFmtId="167" fontId="4" fillId="9" borderId="32" xfId="5" applyNumberFormat="1" applyFont="1" applyFill="1" applyBorder="1" applyAlignment="1">
      <alignment vertical="center"/>
    </xf>
    <xf numFmtId="167" fontId="4" fillId="8" borderId="33" xfId="5" applyNumberFormat="1" applyFont="1" applyFill="1" applyBorder="1" applyAlignment="1" applyProtection="1">
      <alignment vertical="center"/>
      <protection locked="0"/>
    </xf>
    <xf numFmtId="0" fontId="20" fillId="0" borderId="0" xfId="0" applyFont="1" applyAlignment="1">
      <alignment vertical="center"/>
    </xf>
    <xf numFmtId="0" fontId="15" fillId="4" borderId="35" xfId="5" applyFont="1" applyFill="1" applyBorder="1" applyAlignment="1">
      <alignment vertical="center" wrapText="1"/>
    </xf>
    <xf numFmtId="167" fontId="4" fillId="8" borderId="20" xfId="5" applyNumberFormat="1" applyFont="1" applyFill="1" applyBorder="1" applyAlignment="1" applyProtection="1">
      <alignment vertical="center"/>
      <protection locked="0"/>
    </xf>
    <xf numFmtId="165" fontId="4" fillId="8" borderId="18" xfId="5" applyNumberFormat="1" applyFont="1" applyFill="1" applyBorder="1" applyAlignment="1" applyProtection="1">
      <alignment vertical="center"/>
      <protection locked="0"/>
    </xf>
    <xf numFmtId="167" fontId="4" fillId="8" borderId="18" xfId="5" applyNumberFormat="1" applyFont="1" applyFill="1" applyBorder="1" applyAlignment="1" applyProtection="1">
      <alignment vertical="center"/>
      <protection locked="0"/>
    </xf>
    <xf numFmtId="167" fontId="4" fillId="9" borderId="18" xfId="5" applyNumberFormat="1" applyFont="1" applyFill="1" applyBorder="1" applyAlignment="1">
      <alignment vertical="center"/>
    </xf>
    <xf numFmtId="167" fontId="4" fillId="8" borderId="36" xfId="5" applyNumberFormat="1" applyFont="1" applyFill="1" applyBorder="1" applyAlignment="1" applyProtection="1">
      <alignment vertical="center"/>
      <protection locked="0"/>
    </xf>
    <xf numFmtId="0" fontId="4" fillId="0" borderId="35" xfId="5" applyFont="1" applyBorder="1" applyAlignment="1">
      <alignment vertical="center"/>
    </xf>
    <xf numFmtId="0" fontId="4" fillId="4" borderId="35" xfId="5" applyFont="1" applyFill="1" applyBorder="1" applyAlignment="1">
      <alignment vertical="center"/>
    </xf>
    <xf numFmtId="0" fontId="27" fillId="8" borderId="35" xfId="5" applyFont="1" applyFill="1" applyBorder="1" applyAlignment="1" applyProtection="1">
      <alignment vertical="center"/>
      <protection locked="0"/>
    </xf>
    <xf numFmtId="0" fontId="7" fillId="2" borderId="4" xfId="5" applyFont="1" applyFill="1" applyBorder="1"/>
    <xf numFmtId="0" fontId="27" fillId="8" borderId="37" xfId="5" applyFont="1" applyFill="1" applyBorder="1" applyAlignment="1" applyProtection="1">
      <alignment vertical="center"/>
      <protection locked="0"/>
    </xf>
    <xf numFmtId="167" fontId="4" fillId="8" borderId="38" xfId="5" applyNumberFormat="1" applyFont="1" applyFill="1" applyBorder="1" applyAlignment="1" applyProtection="1">
      <alignment vertical="center"/>
      <protection locked="0"/>
    </xf>
    <xf numFmtId="165" fontId="4" fillId="8" borderId="39" xfId="5" applyNumberFormat="1" applyFont="1" applyFill="1" applyBorder="1" applyAlignment="1" applyProtection="1">
      <alignment vertical="center"/>
      <protection locked="0"/>
    </xf>
    <xf numFmtId="167" fontId="4" fillId="8" borderId="39" xfId="5" applyNumberFormat="1" applyFont="1" applyFill="1" applyBorder="1" applyAlignment="1" applyProtection="1">
      <alignment vertical="center"/>
      <protection locked="0"/>
    </xf>
    <xf numFmtId="167" fontId="4" fillId="9" borderId="39" xfId="5" applyNumberFormat="1" applyFont="1" applyFill="1" applyBorder="1" applyAlignment="1">
      <alignment vertical="center"/>
    </xf>
    <xf numFmtId="167" fontId="4" fillId="8" borderId="40" xfId="5" applyNumberFormat="1" applyFont="1" applyFill="1" applyBorder="1" applyAlignment="1" applyProtection="1">
      <alignment vertical="center"/>
      <protection locked="0"/>
    </xf>
    <xf numFmtId="0" fontId="7" fillId="2" borderId="6" xfId="5" applyFont="1" applyFill="1" applyBorder="1"/>
    <xf numFmtId="0" fontId="15" fillId="2" borderId="7" xfId="5" applyFont="1" applyFill="1" applyBorder="1"/>
    <xf numFmtId="0" fontId="27" fillId="2" borderId="7" xfId="5" applyFont="1" applyFill="1" applyBorder="1" applyAlignment="1">
      <alignment vertical="center"/>
    </xf>
    <xf numFmtId="167" fontId="4" fillId="2" borderId="7" xfId="5" applyNumberFormat="1" applyFont="1" applyFill="1" applyBorder="1" applyAlignment="1">
      <alignment vertical="center"/>
    </xf>
    <xf numFmtId="165" fontId="4" fillId="2" borderId="7" xfId="5" applyNumberFormat="1" applyFont="1" applyFill="1" applyBorder="1" applyAlignment="1">
      <alignment vertical="center"/>
    </xf>
    <xf numFmtId="0" fontId="15" fillId="2" borderId="8" xfId="5" applyFont="1" applyFill="1" applyBorder="1" applyAlignment="1">
      <alignment horizontal="left" wrapText="1"/>
    </xf>
    <xf numFmtId="0" fontId="15" fillId="0" borderId="0" xfId="5" applyFont="1" applyProtection="1">
      <protection hidden="1"/>
    </xf>
    <xf numFmtId="0" fontId="4" fillId="0" borderId="0" xfId="5" applyFont="1" applyAlignment="1" applyProtection="1">
      <alignment horizontal="center"/>
      <protection hidden="1"/>
    </xf>
    <xf numFmtId="0" fontId="32" fillId="0" borderId="0" xfId="5" applyFont="1" applyProtection="1">
      <protection hidden="1"/>
    </xf>
    <xf numFmtId="0" fontId="15" fillId="0" borderId="0" xfId="5" applyFont="1" applyAlignment="1" applyProtection="1">
      <alignment horizontal="center"/>
      <protection hidden="1"/>
    </xf>
    <xf numFmtId="49" fontId="15" fillId="0" borderId="0" xfId="5" applyNumberFormat="1" applyFont="1" applyProtection="1">
      <protection hidden="1"/>
    </xf>
    <xf numFmtId="0" fontId="44" fillId="5" borderId="2" xfId="5" applyFont="1" applyFill="1" applyBorder="1" applyAlignment="1">
      <alignment horizontal="centerContinuous"/>
    </xf>
    <xf numFmtId="0" fontId="5" fillId="2" borderId="15" xfId="2" applyFont="1" applyFill="1" applyBorder="1" applyAlignment="1">
      <alignment horizontal="left" vertical="center"/>
    </xf>
    <xf numFmtId="0" fontId="5" fillId="2" borderId="16" xfId="5" applyFont="1" applyFill="1" applyBorder="1" applyAlignment="1">
      <alignment horizontal="left" vertical="center"/>
    </xf>
    <xf numFmtId="0" fontId="4" fillId="2" borderId="16" xfId="5" applyFont="1" applyFill="1" applyBorder="1" applyAlignment="1">
      <alignment horizontal="left"/>
    </xf>
    <xf numFmtId="0" fontId="4" fillId="2" borderId="17" xfId="5" applyFont="1" applyFill="1" applyBorder="1" applyAlignment="1">
      <alignment horizontal="left"/>
    </xf>
    <xf numFmtId="0" fontId="5" fillId="6" borderId="10" xfId="5" applyFont="1" applyFill="1" applyBorder="1" applyAlignment="1">
      <alignment horizontal="left" vertical="center"/>
    </xf>
    <xf numFmtId="0" fontId="4" fillId="6" borderId="10" xfId="5" applyFont="1" applyFill="1" applyBorder="1" applyAlignment="1">
      <alignment horizontal="left"/>
    </xf>
    <xf numFmtId="0" fontId="4" fillId="6" borderId="11" xfId="5" applyFont="1" applyFill="1" applyBorder="1" applyAlignment="1">
      <alignment horizontal="left"/>
    </xf>
    <xf numFmtId="0" fontId="5" fillId="2" borderId="4" xfId="2" applyFont="1" applyFill="1" applyBorder="1" applyAlignment="1">
      <alignment horizontal="left" vertical="center"/>
    </xf>
    <xf numFmtId="0" fontId="5" fillId="2" borderId="0" xfId="5" applyFont="1" applyFill="1" applyAlignment="1">
      <alignment horizontal="left" vertical="center"/>
    </xf>
    <xf numFmtId="0" fontId="4" fillId="2" borderId="0" xfId="5" applyFont="1" applyFill="1" applyAlignment="1">
      <alignment horizontal="left"/>
    </xf>
    <xf numFmtId="0" fontId="4" fillId="2" borderId="5" xfId="5" applyFont="1" applyFill="1" applyBorder="1" applyAlignment="1">
      <alignment horizontal="left"/>
    </xf>
    <xf numFmtId="0" fontId="5" fillId="2" borderId="27" xfId="5" applyFont="1" applyFill="1" applyBorder="1" applyAlignment="1">
      <alignment vertical="center"/>
    </xf>
    <xf numFmtId="0" fontId="5" fillId="2" borderId="41" xfId="5" applyFont="1" applyFill="1" applyBorder="1" applyAlignment="1">
      <alignment vertical="center"/>
    </xf>
    <xf numFmtId="0" fontId="5" fillId="2" borderId="42" xfId="5" applyFont="1" applyFill="1" applyBorder="1" applyAlignment="1">
      <alignment vertical="center"/>
    </xf>
    <xf numFmtId="0" fontId="5" fillId="2" borderId="43" xfId="5" applyFont="1" applyFill="1" applyBorder="1" applyAlignment="1">
      <alignment vertical="center"/>
    </xf>
    <xf numFmtId="0" fontId="42" fillId="10" borderId="44" xfId="5" applyFont="1" applyFill="1" applyBorder="1" applyAlignment="1">
      <alignment horizontal="centerContinuous" vertical="center"/>
    </xf>
    <xf numFmtId="0" fontId="42" fillId="10" borderId="45" xfId="5" applyFont="1" applyFill="1" applyBorder="1" applyAlignment="1">
      <alignment horizontal="centerContinuous" vertical="center"/>
    </xf>
    <xf numFmtId="0" fontId="5" fillId="2" borderId="8" xfId="5" applyFont="1" applyFill="1" applyBorder="1" applyAlignment="1">
      <alignment vertical="center"/>
    </xf>
    <xf numFmtId="0" fontId="42" fillId="10" borderId="46" xfId="5" applyFont="1" applyFill="1" applyBorder="1" applyAlignment="1">
      <alignment horizontal="centerContinuous" vertical="center" wrapText="1"/>
    </xf>
    <xf numFmtId="0" fontId="42" fillId="10" borderId="0" xfId="5" applyFont="1" applyFill="1" applyAlignment="1">
      <alignment horizontal="centerContinuous" vertical="center" wrapText="1"/>
    </xf>
    <xf numFmtId="0" fontId="42" fillId="10" borderId="46" xfId="5" applyFont="1" applyFill="1" applyBorder="1" applyAlignment="1">
      <alignment horizontal="centerContinuous" vertical="center"/>
    </xf>
    <xf numFmtId="0" fontId="42" fillId="10" borderId="5" xfId="5" applyFont="1" applyFill="1" applyBorder="1" applyAlignment="1">
      <alignment horizontal="centerContinuous" vertical="center" wrapText="1"/>
    </xf>
    <xf numFmtId="0" fontId="5" fillId="7" borderId="28" xfId="5" applyFont="1" applyFill="1" applyBorder="1" applyAlignment="1">
      <alignment vertical="center"/>
    </xf>
    <xf numFmtId="0" fontId="5" fillId="7" borderId="47" xfId="5" applyFont="1" applyFill="1" applyBorder="1" applyAlignment="1">
      <alignment horizontal="center" vertical="center" wrapText="1"/>
    </xf>
    <xf numFmtId="0" fontId="5" fillId="7" borderId="48" xfId="5" applyFont="1" applyFill="1" applyBorder="1" applyAlignment="1">
      <alignment horizontal="center" vertical="center" wrapText="1"/>
    </xf>
    <xf numFmtId="0" fontId="5" fillId="7" borderId="49" xfId="5" applyFont="1" applyFill="1" applyBorder="1" applyAlignment="1">
      <alignment horizontal="center" vertical="center"/>
    </xf>
    <xf numFmtId="0" fontId="4" fillId="0" borderId="31" xfId="5" applyFont="1" applyBorder="1" applyAlignment="1">
      <alignment vertical="center" wrapText="1"/>
    </xf>
    <xf numFmtId="167" fontId="4" fillId="9" borderId="33" xfId="5" applyNumberFormat="1" applyFont="1" applyFill="1" applyBorder="1" applyAlignment="1">
      <alignment vertical="center"/>
    </xf>
    <xf numFmtId="0" fontId="4" fillId="4" borderId="35" xfId="5" applyFont="1" applyFill="1" applyBorder="1" applyAlignment="1">
      <alignment vertical="center" wrapText="1"/>
    </xf>
    <xf numFmtId="0" fontId="27" fillId="0" borderId="35" xfId="5" applyFont="1" applyBorder="1" applyAlignment="1">
      <alignment vertical="center"/>
    </xf>
    <xf numFmtId="0" fontId="27" fillId="4" borderId="35" xfId="5" applyFont="1" applyFill="1" applyBorder="1" applyAlignment="1">
      <alignment vertical="center"/>
    </xf>
    <xf numFmtId="0" fontId="27" fillId="4" borderId="37" xfId="5" applyFont="1" applyFill="1" applyBorder="1" applyAlignment="1">
      <alignment vertical="center"/>
    </xf>
    <xf numFmtId="167" fontId="4" fillId="9" borderId="50" xfId="5" applyNumberFormat="1" applyFont="1" applyFill="1" applyBorder="1" applyAlignment="1">
      <alignment vertical="center"/>
    </xf>
    <xf numFmtId="0" fontId="33" fillId="0" borderId="0" xfId="2" applyFont="1"/>
    <xf numFmtId="0" fontId="8" fillId="5" borderId="4" xfId="2" applyFont="1" applyFill="1" applyBorder="1" applyAlignment="1" applyProtection="1">
      <alignment horizontal="centerContinuous"/>
      <protection hidden="1"/>
    </xf>
    <xf numFmtId="0" fontId="33" fillId="6" borderId="10" xfId="5" applyFont="1" applyFill="1" applyBorder="1" applyAlignment="1">
      <alignment horizontal="centerContinuous"/>
    </xf>
    <xf numFmtId="0" fontId="33" fillId="6" borderId="11" xfId="5" applyFont="1" applyFill="1" applyBorder="1" applyAlignment="1">
      <alignment horizontal="centerContinuous"/>
    </xf>
    <xf numFmtId="0" fontId="0" fillId="2" borderId="4" xfId="0" applyFill="1" applyBorder="1"/>
    <xf numFmtId="0" fontId="0" fillId="7" borderId="0" xfId="0" applyFill="1" applyAlignment="1">
      <alignment vertical="top"/>
    </xf>
    <xf numFmtId="0" fontId="0" fillId="7" borderId="5" xfId="0" applyFill="1" applyBorder="1"/>
    <xf numFmtId="0" fontId="5" fillId="0" borderId="0" xfId="0" applyFont="1" applyAlignment="1">
      <alignment horizontal="right"/>
    </xf>
    <xf numFmtId="0" fontId="5" fillId="7" borderId="4" xfId="0" applyFont="1" applyFill="1" applyBorder="1" applyAlignment="1" applyProtection="1">
      <alignment vertical="center"/>
      <protection hidden="1"/>
    </xf>
    <xf numFmtId="0" fontId="5" fillId="7" borderId="0" xfId="0" applyFont="1" applyFill="1"/>
    <xf numFmtId="0" fontId="41" fillId="0" borderId="0" xfId="0" applyFont="1"/>
    <xf numFmtId="0" fontId="15" fillId="2" borderId="5" xfId="5" quotePrefix="1" applyFont="1" applyFill="1" applyBorder="1" applyAlignment="1">
      <alignment horizontal="center" wrapText="1"/>
    </xf>
    <xf numFmtId="0" fontId="4" fillId="2" borderId="4" xfId="0" applyFont="1" applyFill="1" applyBorder="1"/>
    <xf numFmtId="0" fontId="5" fillId="7" borderId="28" xfId="2" applyFont="1" applyFill="1" applyBorder="1" applyAlignment="1">
      <alignment vertical="center" wrapText="1"/>
    </xf>
    <xf numFmtId="0" fontId="22" fillId="7" borderId="29" xfId="5" applyFont="1" applyFill="1" applyBorder="1" applyAlignment="1">
      <alignment horizontal="center" wrapText="1"/>
    </xf>
    <xf numFmtId="0" fontId="22" fillId="7" borderId="30" xfId="5" applyFont="1" applyFill="1" applyBorder="1" applyAlignment="1">
      <alignment horizontal="center" wrapText="1"/>
    </xf>
    <xf numFmtId="0" fontId="15" fillId="2" borderId="5" xfId="3" applyFont="1" applyFill="1" applyBorder="1" applyAlignment="1">
      <alignment horizontal="center" wrapText="1"/>
    </xf>
    <xf numFmtId="0" fontId="43" fillId="0" borderId="0" xfId="2" applyFont="1" applyAlignment="1">
      <alignment horizontal="left" vertical="top" wrapText="1"/>
    </xf>
    <xf numFmtId="0" fontId="36" fillId="0" borderId="0" xfId="2" applyFont="1" applyAlignment="1">
      <alignment wrapText="1"/>
    </xf>
    <xf numFmtId="0" fontId="5" fillId="7" borderId="31" xfId="5" applyFont="1" applyFill="1" applyBorder="1" applyAlignment="1">
      <alignment horizontal="left" wrapText="1"/>
    </xf>
    <xf numFmtId="0" fontId="22" fillId="7" borderId="32" xfId="5" quotePrefix="1" applyFont="1" applyFill="1" applyBorder="1" applyAlignment="1">
      <alignment horizontal="center" wrapText="1"/>
    </xf>
    <xf numFmtId="0" fontId="22" fillId="7" borderId="33" xfId="5" quotePrefix="1" applyFont="1" applyFill="1" applyBorder="1" applyAlignment="1">
      <alignment horizontal="center" wrapText="1"/>
    </xf>
    <xf numFmtId="49" fontId="15" fillId="2" borderId="4" xfId="2" applyNumberFormat="1" applyFont="1" applyFill="1" applyBorder="1" applyAlignment="1">
      <alignment vertical="top"/>
    </xf>
    <xf numFmtId="0" fontId="4" fillId="0" borderId="35" xfId="5" applyFont="1" applyBorder="1" applyAlignment="1">
      <alignment horizontal="left" vertical="top" wrapText="1"/>
    </xf>
    <xf numFmtId="167" fontId="15" fillId="8" borderId="18" xfId="5" applyNumberFormat="1" applyFont="1" applyFill="1" applyBorder="1" applyProtection="1">
      <protection locked="0"/>
    </xf>
    <xf numFmtId="165" fontId="15" fillId="8" borderId="18" xfId="5" applyNumberFormat="1" applyFont="1" applyFill="1" applyBorder="1" applyProtection="1">
      <protection locked="0"/>
    </xf>
    <xf numFmtId="165" fontId="15" fillId="8" borderId="36" xfId="5" applyNumberFormat="1" applyFont="1" applyFill="1" applyBorder="1" applyProtection="1">
      <protection locked="0"/>
    </xf>
    <xf numFmtId="0" fontId="15" fillId="2" borderId="5" xfId="5" applyFont="1" applyFill="1" applyBorder="1"/>
    <xf numFmtId="0" fontId="4" fillId="4" borderId="35" xfId="5" applyFont="1" applyFill="1" applyBorder="1" applyAlignment="1">
      <alignment horizontal="left" vertical="top" wrapText="1"/>
    </xf>
    <xf numFmtId="0" fontId="4" fillId="0" borderId="35" xfId="5" applyFont="1" applyBorder="1" applyAlignment="1">
      <alignment horizontal="left" vertical="top"/>
    </xf>
    <xf numFmtId="0" fontId="4" fillId="4" borderId="35" xfId="5" applyFont="1" applyFill="1" applyBorder="1" applyAlignment="1">
      <alignment horizontal="left" vertical="top"/>
    </xf>
    <xf numFmtId="167" fontId="15" fillId="8" borderId="39" xfId="5" applyNumberFormat="1" applyFont="1" applyFill="1" applyBorder="1" applyProtection="1">
      <protection locked="0"/>
    </xf>
    <xf numFmtId="165" fontId="15" fillId="8" borderId="39" xfId="5" applyNumberFormat="1" applyFont="1" applyFill="1" applyBorder="1" applyProtection="1">
      <protection locked="0"/>
    </xf>
    <xf numFmtId="165" fontId="15" fillId="8" borderId="40" xfId="5" applyNumberFormat="1" applyFont="1" applyFill="1" applyBorder="1" applyProtection="1">
      <protection locked="0"/>
    </xf>
    <xf numFmtId="0" fontId="0" fillId="2" borderId="6" xfId="0" applyFill="1" applyBorder="1"/>
    <xf numFmtId="0" fontId="5" fillId="2" borderId="7" xfId="5" applyFont="1" applyFill="1" applyBorder="1"/>
    <xf numFmtId="166" fontId="15" fillId="2" borderId="7" xfId="5" applyNumberFormat="1" applyFont="1" applyFill="1" applyBorder="1"/>
    <xf numFmtId="0" fontId="0" fillId="2" borderId="8" xfId="0" applyFill="1" applyBorder="1"/>
    <xf numFmtId="0" fontId="5" fillId="0" borderId="0" xfId="5" applyFont="1"/>
    <xf numFmtId="166" fontId="15" fillId="0" borderId="0" xfId="5" applyNumberFormat="1" applyFont="1"/>
    <xf numFmtId="0" fontId="0" fillId="0" borderId="0" xfId="0" applyProtection="1">
      <protection hidden="1"/>
    </xf>
    <xf numFmtId="0" fontId="34" fillId="5" borderId="1" xfId="0" applyFont="1" applyFill="1" applyBorder="1" applyAlignment="1" applyProtection="1">
      <alignment horizontal="centerContinuous"/>
      <protection hidden="1"/>
    </xf>
    <xf numFmtId="0" fontId="42" fillId="5" borderId="2" xfId="0" applyFont="1" applyFill="1" applyBorder="1" applyAlignment="1" applyProtection="1">
      <alignment horizontal="centerContinuous"/>
      <protection hidden="1"/>
    </xf>
    <xf numFmtId="0" fontId="42" fillId="5" borderId="3" xfId="0" applyFont="1" applyFill="1" applyBorder="1" applyAlignment="1" applyProtection="1">
      <alignment horizontal="centerContinuous"/>
      <protection hidden="1"/>
    </xf>
    <xf numFmtId="0" fontId="34" fillId="5" borderId="4" xfId="0" applyFont="1" applyFill="1" applyBorder="1" applyAlignment="1" applyProtection="1">
      <alignment horizontal="centerContinuous"/>
      <protection hidden="1"/>
    </xf>
    <xf numFmtId="0" fontId="42" fillId="5" borderId="0" xfId="0" applyFont="1" applyFill="1" applyAlignment="1" applyProtection="1">
      <alignment horizontal="centerContinuous"/>
      <protection hidden="1"/>
    </xf>
    <xf numFmtId="0" fontId="42" fillId="5" borderId="5" xfId="0" applyFont="1" applyFill="1" applyBorder="1" applyAlignment="1" applyProtection="1">
      <alignment horizontal="centerContinuous"/>
      <protection hidden="1"/>
    </xf>
    <xf numFmtId="0" fontId="5" fillId="6" borderId="9" xfId="0" applyFont="1" applyFill="1" applyBorder="1"/>
    <xf numFmtId="0" fontId="0" fillId="6" borderId="10" xfId="0" applyFill="1" applyBorder="1"/>
    <xf numFmtId="0" fontId="0" fillId="6" borderId="11" xfId="0" applyFill="1" applyBorder="1"/>
    <xf numFmtId="0" fontId="15" fillId="7" borderId="28" xfId="5" applyFont="1" applyFill="1" applyBorder="1" applyAlignment="1">
      <alignment vertical="center"/>
    </xf>
    <xf numFmtId="49" fontId="22" fillId="7" borderId="29" xfId="5" applyNumberFormat="1" applyFont="1" applyFill="1" applyBorder="1" applyAlignment="1">
      <alignment horizontal="center" vertical="center" wrapText="1"/>
    </xf>
    <xf numFmtId="0" fontId="22" fillId="7" borderId="29" xfId="5" applyFont="1" applyFill="1" applyBorder="1" applyAlignment="1">
      <alignment horizontal="center" vertical="center" wrapText="1"/>
    </xf>
    <xf numFmtId="0" fontId="22" fillId="7" borderId="3" xfId="5" applyFont="1" applyFill="1" applyBorder="1" applyAlignment="1">
      <alignment horizontal="center" vertical="center" wrapText="1"/>
    </xf>
    <xf numFmtId="0" fontId="6" fillId="0" borderId="0" xfId="5" applyFont="1" applyAlignment="1">
      <alignment horizontal="left" vertical="center"/>
    </xf>
    <xf numFmtId="49" fontId="45" fillId="7" borderId="31" xfId="5" applyNumberFormat="1" applyFont="1" applyFill="1" applyBorder="1" applyAlignment="1">
      <alignment vertical="center"/>
    </xf>
    <xf numFmtId="0" fontId="22" fillId="7" borderId="32" xfId="5" applyFont="1" applyFill="1" applyBorder="1" applyAlignment="1">
      <alignment horizontal="center" vertical="center"/>
    </xf>
    <xf numFmtId="0" fontId="22" fillId="7" borderId="17" xfId="5" applyFont="1" applyFill="1" applyBorder="1" applyAlignment="1">
      <alignment horizontal="center" vertical="center"/>
    </xf>
    <xf numFmtId="49" fontId="45" fillId="2" borderId="35" xfId="5" applyNumberFormat="1" applyFont="1" applyFill="1" applyBorder="1" applyAlignment="1">
      <alignment vertical="center"/>
    </xf>
    <xf numFmtId="49" fontId="43" fillId="2" borderId="19" xfId="5" applyNumberFormat="1" applyFont="1" applyFill="1" applyBorder="1" applyAlignment="1">
      <alignment vertical="center" wrapText="1"/>
    </xf>
    <xf numFmtId="0" fontId="43" fillId="2" borderId="18" xfId="5" applyFont="1" applyFill="1" applyBorder="1" applyAlignment="1">
      <alignment horizontal="left" vertical="center" wrapText="1"/>
    </xf>
    <xf numFmtId="168" fontId="43" fillId="2" borderId="54" xfId="7" applyNumberFormat="1" applyFont="1" applyFill="1" applyBorder="1" applyAlignment="1" applyProtection="1">
      <alignment vertical="center"/>
    </xf>
    <xf numFmtId="168" fontId="43" fillId="9" borderId="55" xfId="7" applyNumberFormat="1" applyFont="1" applyFill="1" applyBorder="1" applyAlignment="1" applyProtection="1">
      <alignment vertical="center"/>
    </xf>
    <xf numFmtId="166" fontId="23" fillId="9" borderId="55" xfId="7" applyNumberFormat="1" applyFont="1" applyFill="1" applyBorder="1" applyAlignment="1" applyProtection="1">
      <alignment vertical="center"/>
    </xf>
    <xf numFmtId="49" fontId="15" fillId="2" borderId="33" xfId="5" applyNumberFormat="1" applyFont="1" applyFill="1" applyBorder="1" applyAlignment="1">
      <alignment vertical="center" wrapText="1"/>
    </xf>
    <xf numFmtId="49" fontId="15" fillId="2" borderId="35" xfId="5" quotePrefix="1" applyNumberFormat="1" applyFont="1" applyFill="1" applyBorder="1" applyAlignment="1">
      <alignment horizontal="left" vertical="center"/>
    </xf>
    <xf numFmtId="0" fontId="15" fillId="8" borderId="18" xfId="5" applyFont="1" applyFill="1" applyBorder="1" applyAlignment="1" applyProtection="1">
      <alignment vertical="center"/>
      <protection locked="0"/>
    </xf>
    <xf numFmtId="168" fontId="15" fillId="8" borderId="18" xfId="7" applyNumberFormat="1" applyFont="1" applyFill="1" applyBorder="1" applyAlignment="1" applyProtection="1">
      <alignment vertical="center"/>
      <protection locked="0"/>
    </xf>
    <xf numFmtId="168" fontId="15" fillId="9" borderId="18" xfId="7" applyNumberFormat="1" applyFont="1" applyFill="1" applyBorder="1" applyAlignment="1" applyProtection="1">
      <alignment vertical="center"/>
    </xf>
    <xf numFmtId="166" fontId="22" fillId="9" borderId="18" xfId="7" applyNumberFormat="1" applyFont="1" applyFill="1" applyBorder="1" applyAlignment="1" applyProtection="1">
      <alignment vertical="center"/>
    </xf>
    <xf numFmtId="0" fontId="15" fillId="8" borderId="36" xfId="5" applyFont="1" applyFill="1" applyBorder="1" applyAlignment="1" applyProtection="1">
      <alignment vertical="center"/>
      <protection locked="0"/>
    </xf>
    <xf numFmtId="49" fontId="15" fillId="2" borderId="37" xfId="5" quotePrefix="1" applyNumberFormat="1" applyFont="1" applyFill="1" applyBorder="1" applyAlignment="1">
      <alignment horizontal="left" vertical="center"/>
    </xf>
    <xf numFmtId="0" fontId="15" fillId="8" borderId="39" xfId="5" applyFont="1" applyFill="1" applyBorder="1" applyAlignment="1" applyProtection="1">
      <alignment vertical="center"/>
      <protection locked="0"/>
    </xf>
    <xf numFmtId="168" fontId="15" fillId="8" borderId="39" xfId="7" applyNumberFormat="1" applyFont="1" applyFill="1" applyBorder="1" applyAlignment="1" applyProtection="1">
      <alignment vertical="center"/>
      <protection locked="0"/>
    </xf>
    <xf numFmtId="168" fontId="15" fillId="9" borderId="56" xfId="7" applyNumberFormat="1" applyFont="1" applyFill="1" applyBorder="1" applyAlignment="1" applyProtection="1">
      <alignment vertical="center"/>
    </xf>
    <xf numFmtId="166" fontId="22" fillId="9" borderId="56" xfId="7" applyNumberFormat="1" applyFont="1" applyFill="1" applyBorder="1" applyAlignment="1" applyProtection="1">
      <alignment vertical="center"/>
    </xf>
    <xf numFmtId="0" fontId="15" fillId="8" borderId="40" xfId="5" applyFont="1" applyFill="1" applyBorder="1" applyAlignment="1" applyProtection="1">
      <alignment vertical="center"/>
      <protection locked="0"/>
    </xf>
    <xf numFmtId="0" fontId="0" fillId="2" borderId="7" xfId="0" applyFill="1" applyBorder="1"/>
    <xf numFmtId="0" fontId="32" fillId="0" borderId="0" xfId="3" applyFont="1"/>
    <xf numFmtId="0" fontId="8" fillId="5" borderId="1" xfId="8" applyFont="1" applyFill="1" applyBorder="1" applyAlignment="1" applyProtection="1">
      <alignment horizontal="centerContinuous"/>
      <protection hidden="1"/>
    </xf>
    <xf numFmtId="0" fontId="33" fillId="5" borderId="2" xfId="8" applyFont="1" applyFill="1" applyBorder="1" applyAlignment="1">
      <alignment horizontal="centerContinuous"/>
    </xf>
    <xf numFmtId="0" fontId="33" fillId="5" borderId="3" xfId="8" applyFont="1" applyFill="1" applyBorder="1" applyAlignment="1">
      <alignment horizontal="centerContinuous"/>
    </xf>
    <xf numFmtId="0" fontId="32" fillId="0" borderId="0" xfId="8" applyFont="1"/>
    <xf numFmtId="0" fontId="33" fillId="0" borderId="0" xfId="8" applyFont="1"/>
    <xf numFmtId="0" fontId="8" fillId="5" borderId="4" xfId="8" applyFont="1" applyFill="1" applyBorder="1" applyAlignment="1" applyProtection="1">
      <alignment horizontal="centerContinuous"/>
      <protection hidden="1"/>
    </xf>
    <xf numFmtId="0" fontId="33" fillId="5" borderId="0" xfId="8" applyFont="1" applyFill="1" applyAlignment="1">
      <alignment horizontal="centerContinuous"/>
    </xf>
    <xf numFmtId="0" fontId="33" fillId="5" borderId="5" xfId="8" applyFont="1" applyFill="1" applyBorder="1" applyAlignment="1">
      <alignment horizontal="centerContinuous"/>
    </xf>
    <xf numFmtId="0" fontId="36" fillId="0" borderId="0" xfId="8" applyFont="1"/>
    <xf numFmtId="0" fontId="8" fillId="5" borderId="4" xfId="8" applyFont="1" applyFill="1" applyBorder="1" applyAlignment="1" applyProtection="1">
      <alignment horizontal="centerContinuous" vertical="center"/>
      <protection hidden="1"/>
    </xf>
    <xf numFmtId="0" fontId="8" fillId="2" borderId="4" xfId="8" applyFont="1" applyFill="1" applyBorder="1" applyAlignment="1">
      <alignment horizontal="centerContinuous" vertical="center"/>
    </xf>
    <xf numFmtId="0" fontId="33" fillId="2" borderId="0" xfId="8" applyFont="1" applyFill="1" applyAlignment="1">
      <alignment horizontal="centerContinuous"/>
    </xf>
    <xf numFmtId="0" fontId="33" fillId="2" borderId="5" xfId="8" applyFont="1" applyFill="1" applyBorder="1" applyAlignment="1">
      <alignment horizontal="centerContinuous"/>
    </xf>
    <xf numFmtId="0" fontId="33" fillId="6" borderId="10" xfId="8" applyFont="1" applyFill="1" applyBorder="1" applyAlignment="1">
      <alignment horizontal="centerContinuous"/>
    </xf>
    <xf numFmtId="0" fontId="33" fillId="6" borderId="20" xfId="8" applyFont="1" applyFill="1" applyBorder="1" applyAlignment="1">
      <alignment horizontal="centerContinuous"/>
    </xf>
    <xf numFmtId="49" fontId="15" fillId="2" borderId="4" xfId="8" applyNumberFormat="1" applyFont="1" applyFill="1" applyBorder="1"/>
    <xf numFmtId="0" fontId="15" fillId="2" borderId="0" xfId="8" applyFont="1" applyFill="1"/>
    <xf numFmtId="0" fontId="15" fillId="2" borderId="0" xfId="8" quotePrefix="1" applyFont="1" applyFill="1" applyAlignment="1">
      <alignment horizontal="center" wrapText="1"/>
    </xf>
    <xf numFmtId="0" fontId="15" fillId="2" borderId="5" xfId="8" applyFont="1" applyFill="1" applyBorder="1"/>
    <xf numFmtId="0" fontId="15" fillId="0" borderId="0" xfId="8" applyFont="1"/>
    <xf numFmtId="0" fontId="23" fillId="7" borderId="4" xfId="8" applyFont="1" applyFill="1" applyBorder="1" applyAlignment="1">
      <alignment vertical="top"/>
    </xf>
    <xf numFmtId="0" fontId="15" fillId="7" borderId="0" xfId="8" applyFont="1" applyFill="1" applyAlignment="1">
      <alignment vertical="top"/>
    </xf>
    <xf numFmtId="0" fontId="15" fillId="7" borderId="0" xfId="8" applyFont="1" applyFill="1" applyAlignment="1">
      <alignment vertical="center"/>
    </xf>
    <xf numFmtId="0" fontId="15" fillId="7" borderId="5" xfId="8" applyFont="1" applyFill="1" applyBorder="1" applyAlignment="1">
      <alignment vertical="center"/>
    </xf>
    <xf numFmtId="0" fontId="15" fillId="7" borderId="0" xfId="8" applyFont="1" applyFill="1" applyAlignment="1">
      <alignment horizontal="left" vertical="top" wrapText="1"/>
    </xf>
    <xf numFmtId="0" fontId="15" fillId="7" borderId="5" xfId="8" applyFont="1" applyFill="1" applyBorder="1" applyAlignment="1">
      <alignment horizontal="left" vertical="top" wrapText="1"/>
    </xf>
    <xf numFmtId="0" fontId="5" fillId="7" borderId="4" xfId="8" applyFont="1" applyFill="1" applyBorder="1" applyAlignment="1" applyProtection="1">
      <alignment vertical="center"/>
      <protection hidden="1"/>
    </xf>
    <xf numFmtId="0" fontId="5" fillId="7" borderId="0" xfId="8" applyFont="1" applyFill="1" applyAlignment="1">
      <alignment vertical="top"/>
    </xf>
    <xf numFmtId="0" fontId="5" fillId="7" borderId="5" xfId="8" applyFont="1" applyFill="1" applyBorder="1" applyAlignment="1">
      <alignment vertical="top"/>
    </xf>
    <xf numFmtId="0" fontId="15" fillId="2" borderId="4" xfId="8" applyFont="1" applyFill="1" applyBorder="1"/>
    <xf numFmtId="0" fontId="7" fillId="2" borderId="0" xfId="8" applyFont="1" applyFill="1" applyAlignment="1">
      <alignment horizontal="left" vertical="center"/>
    </xf>
    <xf numFmtId="0" fontId="7" fillId="2" borderId="5" xfId="8" applyFont="1" applyFill="1" applyBorder="1" applyAlignment="1">
      <alignment horizontal="left" vertical="center"/>
    </xf>
    <xf numFmtId="0" fontId="15" fillId="10" borderId="4" xfId="8" applyFont="1" applyFill="1" applyBorder="1"/>
    <xf numFmtId="0" fontId="42" fillId="10" borderId="0" xfId="8" applyFont="1" applyFill="1" applyAlignment="1">
      <alignment horizontal="centerContinuous"/>
    </xf>
    <xf numFmtId="0" fontId="42" fillId="10" borderId="5" xfId="8" applyFont="1" applyFill="1" applyBorder="1" applyAlignment="1">
      <alignment horizontal="left" wrapText="1"/>
    </xf>
    <xf numFmtId="0" fontId="5" fillId="7" borderId="28" xfId="8" applyFont="1" applyFill="1" applyBorder="1" applyAlignment="1">
      <alignment horizontal="left" vertical="center" wrapText="1"/>
    </xf>
    <xf numFmtId="0" fontId="22" fillId="7" borderId="29" xfId="8" applyFont="1" applyFill="1" applyBorder="1" applyAlignment="1">
      <alignment horizontal="center" vertical="center" wrapText="1"/>
    </xf>
    <xf numFmtId="0" fontId="22" fillId="7" borderId="30" xfId="8" applyFont="1" applyFill="1" applyBorder="1" applyAlignment="1">
      <alignment horizontal="center" vertical="center" wrapText="1"/>
    </xf>
    <xf numFmtId="0" fontId="15" fillId="0" borderId="0" xfId="8" quotePrefix="1" applyFont="1"/>
    <xf numFmtId="0" fontId="4" fillId="2" borderId="4" xfId="3" applyFill="1" applyBorder="1"/>
    <xf numFmtId="0" fontId="22" fillId="7" borderId="31" xfId="8" applyFont="1" applyFill="1" applyBorder="1" applyAlignment="1">
      <alignment horizontal="left"/>
    </xf>
    <xf numFmtId="0" fontId="22" fillId="7" borderId="32" xfId="8" quotePrefix="1" applyFont="1" applyFill="1" applyBorder="1" applyAlignment="1">
      <alignment horizontal="center" wrapText="1"/>
    </xf>
    <xf numFmtId="0" fontId="22" fillId="7" borderId="33" xfId="8" quotePrefix="1" applyFont="1" applyFill="1" applyBorder="1" applyAlignment="1">
      <alignment horizontal="center" wrapText="1"/>
    </xf>
    <xf numFmtId="0" fontId="15" fillId="2" borderId="5" xfId="8" applyFont="1" applyFill="1" applyBorder="1" applyAlignment="1">
      <alignment wrapText="1"/>
    </xf>
    <xf numFmtId="0" fontId="4" fillId="0" borderId="35" xfId="8" applyFont="1" applyBorder="1" applyAlignment="1">
      <alignment horizontal="left" vertical="top" wrapText="1"/>
    </xf>
    <xf numFmtId="168" fontId="0" fillId="8" borderId="18" xfId="0" applyNumberFormat="1" applyFill="1" applyBorder="1" applyProtection="1">
      <protection locked="0"/>
    </xf>
    <xf numFmtId="168" fontId="0" fillId="8" borderId="36" xfId="0" applyNumberFormat="1" applyFill="1" applyBorder="1" applyProtection="1">
      <protection locked="0"/>
    </xf>
    <xf numFmtId="0" fontId="4" fillId="4" borderId="35" xfId="8" applyFont="1" applyFill="1" applyBorder="1" applyAlignment="1">
      <alignment horizontal="left" vertical="top" wrapText="1"/>
    </xf>
    <xf numFmtId="0" fontId="4" fillId="0" borderId="35" xfId="8" applyFont="1" applyBorder="1" applyAlignment="1">
      <alignment horizontal="left" vertical="top"/>
    </xf>
    <xf numFmtId="0" fontId="4" fillId="4" borderId="35" xfId="8" applyFont="1" applyFill="1" applyBorder="1" applyAlignment="1">
      <alignment horizontal="left" vertical="top"/>
    </xf>
    <xf numFmtId="0" fontId="15" fillId="0" borderId="0" xfId="8" applyFont="1" applyAlignment="1">
      <alignment wrapText="1"/>
    </xf>
    <xf numFmtId="168" fontId="0" fillId="8" borderId="39" xfId="0" applyNumberFormat="1" applyFill="1" applyBorder="1" applyProtection="1">
      <protection locked="0"/>
    </xf>
    <xf numFmtId="168" fontId="0" fillId="8" borderId="40" xfId="0" applyNumberFormat="1" applyFill="1" applyBorder="1" applyProtection="1">
      <protection locked="0"/>
    </xf>
    <xf numFmtId="49" fontId="4" fillId="2" borderId="6" xfId="8" applyNumberFormat="1" applyFont="1" applyFill="1" applyBorder="1"/>
    <xf numFmtId="0" fontId="27" fillId="2" borderId="7" xfId="8" applyFont="1" applyFill="1" applyBorder="1"/>
    <xf numFmtId="0" fontId="4" fillId="2" borderId="7" xfId="3" applyFill="1" applyBorder="1" applyAlignment="1">
      <alignment wrapText="1"/>
    </xf>
    <xf numFmtId="0" fontId="4" fillId="2" borderId="7" xfId="3" applyFill="1" applyBorder="1" applyAlignment="1">
      <alignment horizontal="left" wrapText="1"/>
    </xf>
    <xf numFmtId="0" fontId="4" fillId="2" borderId="8" xfId="8" applyFont="1" applyFill="1" applyBorder="1"/>
    <xf numFmtId="49" fontId="4" fillId="0" borderId="0" xfId="8" applyNumberFormat="1" applyFont="1"/>
    <xf numFmtId="0" fontId="4" fillId="0" borderId="0" xfId="8" applyFont="1"/>
    <xf numFmtId="49" fontId="15" fillId="0" borderId="0" xfId="8" applyNumberFormat="1" applyFont="1"/>
    <xf numFmtId="0" fontId="15" fillId="0" borderId="0" xfId="8" applyFont="1" applyProtection="1">
      <protection hidden="1"/>
    </xf>
    <xf numFmtId="49" fontId="15" fillId="0" borderId="0" xfId="8" applyNumberFormat="1" applyFont="1" applyProtection="1">
      <protection hidden="1"/>
    </xf>
    <xf numFmtId="0" fontId="32" fillId="0" borderId="0" xfId="8" applyFont="1" applyProtection="1">
      <protection hidden="1"/>
    </xf>
    <xf numFmtId="0" fontId="15" fillId="0" borderId="0" xfId="8" quotePrefix="1" applyFont="1" applyProtection="1">
      <protection hidden="1"/>
    </xf>
    <xf numFmtId="0" fontId="8" fillId="5" borderId="2" xfId="2" applyFont="1" applyFill="1" applyBorder="1" applyAlignment="1">
      <alignment horizontal="centerContinuous"/>
    </xf>
    <xf numFmtId="0" fontId="8" fillId="5" borderId="3" xfId="2" applyFont="1" applyFill="1" applyBorder="1" applyAlignment="1">
      <alignment horizontal="centerContinuous"/>
    </xf>
    <xf numFmtId="0" fontId="46" fillId="0" borderId="0" xfId="9" applyFont="1"/>
    <xf numFmtId="0" fontId="7" fillId="0" borderId="0" xfId="3" applyFont="1" applyProtection="1">
      <protection hidden="1"/>
    </xf>
    <xf numFmtId="0" fontId="8" fillId="5" borderId="0" xfId="2" applyFont="1" applyFill="1" applyAlignment="1">
      <alignment horizontal="centerContinuous" vertical="center"/>
    </xf>
    <xf numFmtId="0" fontId="8" fillId="5" borderId="5" xfId="2" applyFont="1" applyFill="1" applyBorder="1" applyAlignment="1">
      <alignment horizontal="centerContinuous" vertical="center"/>
    </xf>
    <xf numFmtId="0" fontId="36" fillId="0" borderId="0" xfId="3" applyFont="1"/>
    <xf numFmtId="0" fontId="8" fillId="2" borderId="0" xfId="2" applyFont="1" applyFill="1" applyAlignment="1">
      <alignment horizontal="centerContinuous" vertical="center"/>
    </xf>
    <xf numFmtId="0" fontId="8" fillId="2" borderId="5" xfId="2" applyFont="1" applyFill="1" applyBorder="1" applyAlignment="1">
      <alignment horizontal="centerContinuous" vertical="center"/>
    </xf>
    <xf numFmtId="0" fontId="8" fillId="6" borderId="10" xfId="2" applyFont="1" applyFill="1" applyBorder="1" applyAlignment="1">
      <alignment horizontal="centerContinuous" vertical="center"/>
    </xf>
    <xf numFmtId="0" fontId="8" fillId="6" borderId="11" xfId="2" applyFont="1" applyFill="1" applyBorder="1" applyAlignment="1">
      <alignment horizontal="centerContinuous" vertical="center"/>
    </xf>
    <xf numFmtId="0" fontId="18" fillId="2" borderId="4" xfId="0" applyFont="1" applyFill="1" applyBorder="1" applyAlignment="1">
      <alignment horizontal="left"/>
    </xf>
    <xf numFmtId="0" fontId="18" fillId="2" borderId="0" xfId="0" applyFont="1" applyFill="1" applyAlignment="1">
      <alignment horizontal="left"/>
    </xf>
    <xf numFmtId="0" fontId="15" fillId="2" borderId="0" xfId="9" applyFont="1" applyFill="1"/>
    <xf numFmtId="0" fontId="15" fillId="2" borderId="5" xfId="9" applyFont="1" applyFill="1" applyBorder="1"/>
    <xf numFmtId="0" fontId="9" fillId="7" borderId="4" xfId="10" applyFont="1" applyFill="1" applyBorder="1"/>
    <xf numFmtId="0" fontId="9" fillId="7" borderId="0" xfId="10" applyFont="1" applyFill="1"/>
    <xf numFmtId="0" fontId="1" fillId="7" borderId="5" xfId="9" applyFill="1" applyBorder="1"/>
    <xf numFmtId="0" fontId="31" fillId="0" borderId="0" xfId="9" applyFont="1"/>
    <xf numFmtId="0" fontId="1" fillId="0" borderId="0" xfId="9"/>
    <xf numFmtId="0" fontId="1" fillId="2" borderId="4" xfId="9" applyFill="1" applyBorder="1"/>
    <xf numFmtId="0" fontId="2" fillId="2" borderId="0" xfId="9" applyFont="1" applyFill="1"/>
    <xf numFmtId="0" fontId="6" fillId="2" borderId="0" xfId="9" applyFont="1" applyFill="1"/>
    <xf numFmtId="0" fontId="1" fillId="2" borderId="5" xfId="9" applyFill="1" applyBorder="1"/>
    <xf numFmtId="0" fontId="4" fillId="0" borderId="0" xfId="3"/>
    <xf numFmtId="0" fontId="40" fillId="2" borderId="4" xfId="9" applyFont="1" applyFill="1" applyBorder="1" applyAlignment="1">
      <alignment vertical="top"/>
    </xf>
    <xf numFmtId="0" fontId="40" fillId="2" borderId="0" xfId="9" applyFont="1" applyFill="1" applyAlignment="1">
      <alignment vertical="top"/>
    </xf>
    <xf numFmtId="0" fontId="4" fillId="2" borderId="0" xfId="10" applyFill="1" applyAlignment="1">
      <alignment horizontal="left" vertical="top" wrapText="1"/>
    </xf>
    <xf numFmtId="169" fontId="4" fillId="2" borderId="0" xfId="10" applyNumberFormat="1" applyFill="1" applyAlignment="1">
      <alignment horizontal="right"/>
    </xf>
    <xf numFmtId="169" fontId="4" fillId="2" borderId="5" xfId="10" applyNumberFormat="1" applyFill="1" applyBorder="1" applyAlignment="1">
      <alignment horizontal="right"/>
    </xf>
    <xf numFmtId="0" fontId="47" fillId="0" borderId="0" xfId="9" applyFont="1" applyAlignment="1">
      <alignment vertical="center"/>
    </xf>
    <xf numFmtId="0" fontId="15" fillId="2" borderId="4" xfId="9" applyFont="1" applyFill="1" applyBorder="1" applyAlignment="1">
      <alignment vertical="top"/>
    </xf>
    <xf numFmtId="0" fontId="15" fillId="2" borderId="0" xfId="9" quotePrefix="1" applyFont="1" applyFill="1" applyAlignment="1">
      <alignment vertical="top"/>
    </xf>
    <xf numFmtId="165" fontId="4" fillId="8" borderId="18" xfId="10" applyNumberFormat="1" applyFill="1" applyBorder="1" applyAlignment="1" applyProtection="1">
      <alignment horizontal="right"/>
      <protection locked="0"/>
    </xf>
    <xf numFmtId="0" fontId="15" fillId="4" borderId="4" xfId="9" applyFont="1" applyFill="1" applyBorder="1" applyAlignment="1">
      <alignment vertical="top"/>
    </xf>
    <xf numFmtId="0" fontId="23" fillId="4" borderId="0" xfId="9" applyFont="1" applyFill="1" applyAlignment="1">
      <alignment vertical="top"/>
    </xf>
    <xf numFmtId="0" fontId="4" fillId="4" borderId="0" xfId="10" applyFill="1" applyAlignment="1">
      <alignment horizontal="left" vertical="top" wrapText="1"/>
    </xf>
    <xf numFmtId="169" fontId="4" fillId="4" borderId="0" xfId="10" applyNumberFormat="1" applyFill="1" applyAlignment="1">
      <alignment horizontal="right"/>
    </xf>
    <xf numFmtId="165" fontId="5" fillId="9" borderId="60" xfId="10" applyNumberFormat="1" applyFont="1" applyFill="1" applyBorder="1" applyAlignment="1">
      <alignment horizontal="right"/>
    </xf>
    <xf numFmtId="0" fontId="22" fillId="2" borderId="0" xfId="9" applyFont="1" applyFill="1" applyAlignment="1">
      <alignment vertical="top"/>
    </xf>
    <xf numFmtId="0" fontId="40" fillId="2" borderId="4" xfId="9" quotePrefix="1" applyFont="1" applyFill="1" applyBorder="1" applyAlignment="1">
      <alignment vertical="top"/>
    </xf>
    <xf numFmtId="0" fontId="15" fillId="2" borderId="0" xfId="9" applyFont="1" applyFill="1" applyAlignment="1">
      <alignment vertical="top"/>
    </xf>
    <xf numFmtId="0" fontId="15" fillId="4" borderId="6" xfId="9" applyFont="1" applyFill="1" applyBorder="1" applyAlignment="1">
      <alignment vertical="top"/>
    </xf>
    <xf numFmtId="0" fontId="15" fillId="4" borderId="7" xfId="9" applyFont="1" applyFill="1" applyBorder="1" applyAlignment="1">
      <alignment vertical="top"/>
    </xf>
    <xf numFmtId="0" fontId="5" fillId="4" borderId="7" xfId="10" applyFont="1" applyFill="1" applyBorder="1" applyAlignment="1">
      <alignment horizontal="left" vertical="top" wrapText="1"/>
    </xf>
    <xf numFmtId="0" fontId="0" fillId="4" borderId="7" xfId="0" applyFill="1" applyBorder="1"/>
    <xf numFmtId="165" fontId="5" fillId="9" borderId="40" xfId="10" applyNumberFormat="1" applyFont="1" applyFill="1" applyBorder="1" applyAlignment="1">
      <alignment horizontal="right"/>
    </xf>
    <xf numFmtId="0" fontId="5" fillId="7" borderId="4" xfId="5" applyFont="1" applyFill="1" applyBorder="1" applyAlignment="1">
      <alignment vertical="center"/>
    </xf>
    <xf numFmtId="0" fontId="5" fillId="4" borderId="2" xfId="0" applyFont="1" applyFill="1" applyBorder="1" applyAlignment="1">
      <alignment horizontal="center" wrapText="1"/>
    </xf>
    <xf numFmtId="0" fontId="5" fillId="4" borderId="3" xfId="0" applyFont="1" applyFill="1" applyBorder="1" applyAlignment="1">
      <alignment horizontal="center" wrapText="1"/>
    </xf>
    <xf numFmtId="0" fontId="5" fillId="4" borderId="16" xfId="0" applyFont="1" applyFill="1" applyBorder="1" applyAlignment="1">
      <alignment horizontal="center"/>
    </xf>
    <xf numFmtId="0" fontId="5" fillId="4" borderId="17" xfId="0" applyFont="1" applyFill="1" applyBorder="1" applyAlignment="1">
      <alignment horizontal="center"/>
    </xf>
    <xf numFmtId="0" fontId="4" fillId="0" borderId="4" xfId="0" applyFont="1" applyBorder="1"/>
    <xf numFmtId="166" fontId="4" fillId="8" borderId="32" xfId="10" applyNumberFormat="1" applyFill="1" applyBorder="1" applyAlignment="1" applyProtection="1">
      <alignment horizontal="right"/>
      <protection locked="0"/>
    </xf>
    <xf numFmtId="7" fontId="0" fillId="9" borderId="33" xfId="0" applyNumberFormat="1" applyFill="1" applyBorder="1"/>
    <xf numFmtId="0" fontId="4" fillId="4" borderId="4" xfId="0" applyFont="1" applyFill="1" applyBorder="1"/>
    <xf numFmtId="166" fontId="4" fillId="8" borderId="18" xfId="10" applyNumberFormat="1" applyFill="1" applyBorder="1" applyAlignment="1" applyProtection="1">
      <alignment horizontal="right"/>
      <protection locked="0"/>
    </xf>
    <xf numFmtId="7" fontId="0" fillId="9" borderId="36" xfId="0" applyNumberFormat="1" applyFill="1" applyBorder="1"/>
    <xf numFmtId="0" fontId="4" fillId="0" borderId="4" xfId="0" quotePrefix="1" applyFont="1" applyBorder="1"/>
    <xf numFmtId="0" fontId="4" fillId="4" borderId="4" xfId="0" quotePrefix="1" applyFont="1" applyFill="1" applyBorder="1"/>
    <xf numFmtId="0" fontId="5" fillId="4" borderId="6" xfId="0" applyFont="1" applyFill="1" applyBorder="1"/>
    <xf numFmtId="0" fontId="5" fillId="4" borderId="7" xfId="0" applyFont="1" applyFill="1" applyBorder="1"/>
    <xf numFmtId="0" fontId="6" fillId="4" borderId="7" xfId="0" applyFont="1" applyFill="1" applyBorder="1" applyAlignment="1" applyProtection="1">
      <alignment horizontal="right"/>
      <protection hidden="1"/>
    </xf>
    <xf numFmtId="166" fontId="5" fillId="4" borderId="7" xfId="0" applyNumberFormat="1" applyFont="1" applyFill="1" applyBorder="1"/>
    <xf numFmtId="7" fontId="5" fillId="4" borderId="8" xfId="0" applyNumberFormat="1" applyFont="1" applyFill="1" applyBorder="1"/>
    <xf numFmtId="0" fontId="5" fillId="2" borderId="0" xfId="0" applyFont="1" applyFill="1" applyAlignment="1">
      <alignment horizontal="left"/>
    </xf>
    <xf numFmtId="166" fontId="5" fillId="2" borderId="0" xfId="0" applyNumberFormat="1" applyFont="1" applyFill="1"/>
    <xf numFmtId="7" fontId="5" fillId="2" borderId="0" xfId="0" applyNumberFormat="1" applyFont="1" applyFill="1"/>
    <xf numFmtId="0" fontId="15" fillId="0" borderId="0" xfId="9" applyFont="1"/>
    <xf numFmtId="0" fontId="1" fillId="0" borderId="0" xfId="9" applyProtection="1">
      <protection hidden="1"/>
    </xf>
    <xf numFmtId="0" fontId="15" fillId="0" borderId="0" xfId="9" applyFont="1" applyProtection="1">
      <protection hidden="1"/>
    </xf>
    <xf numFmtId="0" fontId="8" fillId="5" borderId="2" xfId="8" applyFont="1" applyFill="1" applyBorder="1" applyAlignment="1">
      <alignment horizontal="centerContinuous"/>
    </xf>
    <xf numFmtId="0" fontId="8" fillId="5" borderId="3" xfId="8" applyFont="1" applyFill="1" applyBorder="1" applyAlignment="1">
      <alignment horizontal="centerContinuous"/>
    </xf>
    <xf numFmtId="0" fontId="8" fillId="5" borderId="0" xfId="8" applyFont="1" applyFill="1" applyAlignment="1">
      <alignment horizontal="centerContinuous" vertical="center"/>
    </xf>
    <xf numFmtId="0" fontId="8" fillId="5" borderId="5" xfId="8" applyFont="1" applyFill="1" applyBorder="1" applyAlignment="1">
      <alignment horizontal="centerContinuous" vertical="center"/>
    </xf>
    <xf numFmtId="0" fontId="36" fillId="0" borderId="0" xfId="8" applyFont="1" applyAlignment="1">
      <alignment wrapText="1"/>
    </xf>
    <xf numFmtId="0" fontId="48" fillId="2" borderId="4" xfId="10" applyFont="1" applyFill="1" applyBorder="1"/>
    <xf numFmtId="0" fontId="48" fillId="2" borderId="0" xfId="10" applyFont="1" applyFill="1"/>
    <xf numFmtId="0" fontId="15" fillId="2" borderId="0" xfId="3" applyFont="1" applyFill="1"/>
    <xf numFmtId="0" fontId="4" fillId="2" borderId="0" xfId="3" applyFill="1"/>
    <xf numFmtId="0" fontId="29" fillId="2" borderId="5" xfId="3" applyFont="1" applyFill="1" applyBorder="1" applyAlignment="1">
      <alignment horizontal="center" wrapText="1"/>
    </xf>
    <xf numFmtId="0" fontId="23" fillId="6" borderId="10" xfId="5" applyFont="1" applyFill="1" applyBorder="1"/>
    <xf numFmtId="0" fontId="23" fillId="6" borderId="10" xfId="5" applyFont="1" applyFill="1" applyBorder="1" applyAlignment="1">
      <alignment horizontal="center"/>
    </xf>
    <xf numFmtId="0" fontId="23" fillId="6" borderId="10" xfId="5" applyFont="1" applyFill="1" applyBorder="1" applyAlignment="1">
      <alignment horizontal="left" wrapText="1"/>
    </xf>
    <xf numFmtId="0" fontId="23" fillId="6" borderId="11" xfId="5" applyFont="1" applyFill="1" applyBorder="1" applyAlignment="1">
      <alignment horizontal="left" wrapText="1"/>
    </xf>
    <xf numFmtId="0" fontId="23" fillId="2" borderId="4" xfId="5" applyFont="1" applyFill="1" applyBorder="1" applyAlignment="1">
      <alignment vertical="top"/>
    </xf>
    <xf numFmtId="0" fontId="23" fillId="2" borderId="0" xfId="5" applyFont="1" applyFill="1"/>
    <xf numFmtId="0" fontId="23" fillId="2" borderId="0" xfId="5" applyFont="1" applyFill="1" applyAlignment="1">
      <alignment horizontal="center"/>
    </xf>
    <xf numFmtId="0" fontId="23" fillId="2" borderId="0" xfId="5" applyFont="1" applyFill="1" applyAlignment="1">
      <alignment horizontal="left" wrapText="1"/>
    </xf>
    <xf numFmtId="0" fontId="23" fillId="2" borderId="5" xfId="5" applyFont="1" applyFill="1" applyBorder="1" applyAlignment="1">
      <alignment horizontal="left" wrapText="1"/>
    </xf>
    <xf numFmtId="0" fontId="9" fillId="7" borderId="4" xfId="10" applyFont="1" applyFill="1" applyBorder="1" applyAlignment="1">
      <alignment horizontal="left" vertical="top"/>
    </xf>
    <xf numFmtId="0" fontId="27" fillId="7" borderId="0" xfId="10" applyFont="1" applyFill="1" applyAlignment="1">
      <alignment horizontal="left" vertical="top"/>
    </xf>
    <xf numFmtId="3" fontId="5" fillId="7" borderId="0" xfId="10" applyNumberFormat="1" applyFont="1" applyFill="1" applyAlignment="1">
      <alignment horizontal="left" vertical="top" wrapText="1"/>
    </xf>
    <xf numFmtId="0" fontId="19" fillId="7" borderId="5" xfId="3" applyFont="1" applyFill="1" applyBorder="1" applyAlignment="1">
      <alignment horizontal="left" vertical="top"/>
    </xf>
    <xf numFmtId="0" fontId="38" fillId="0" borderId="0" xfId="8" applyFont="1"/>
    <xf numFmtId="0" fontId="4" fillId="0" borderId="0" xfId="3" applyAlignment="1">
      <alignment vertical="center"/>
    </xf>
    <xf numFmtId="0" fontId="36" fillId="0" borderId="0" xfId="8" applyFont="1" applyAlignment="1">
      <alignment vertical="center" wrapText="1"/>
    </xf>
    <xf numFmtId="0" fontId="49" fillId="7" borderId="0" xfId="10" applyFont="1" applyFill="1" applyAlignment="1">
      <alignment horizontal="left" wrapText="1"/>
    </xf>
    <xf numFmtId="0" fontId="19" fillId="7" borderId="5" xfId="3" applyFont="1" applyFill="1" applyBorder="1"/>
    <xf numFmtId="0" fontId="5" fillId="2" borderId="4" xfId="8" applyFont="1" applyFill="1" applyBorder="1" applyAlignment="1">
      <alignment vertical="center"/>
    </xf>
    <xf numFmtId="0" fontId="5" fillId="2" borderId="0" xfId="8" applyFont="1" applyFill="1" applyAlignment="1">
      <alignment vertical="top"/>
    </xf>
    <xf numFmtId="0" fontId="49" fillId="2" borderId="0" xfId="10" applyFont="1" applyFill="1" applyAlignment="1">
      <alignment horizontal="left" wrapText="1"/>
    </xf>
    <xf numFmtId="0" fontId="19" fillId="2" borderId="5" xfId="3" applyFont="1" applyFill="1" applyBorder="1"/>
    <xf numFmtId="0" fontId="5" fillId="0" borderId="0" xfId="3" applyFont="1"/>
    <xf numFmtId="0" fontId="50" fillId="2" borderId="4" xfId="10" applyFont="1" applyFill="1" applyBorder="1"/>
    <xf numFmtId="0" fontId="50" fillId="2" borderId="0" xfId="10" applyFont="1" applyFill="1"/>
    <xf numFmtId="0" fontId="15" fillId="0" borderId="0" xfId="3" applyFont="1"/>
    <xf numFmtId="0" fontId="42" fillId="10" borderId="1" xfId="8" applyFont="1" applyFill="1" applyBorder="1" applyAlignment="1">
      <alignment horizontal="centerContinuous"/>
    </xf>
    <xf numFmtId="0" fontId="42" fillId="10" borderId="2" xfId="8" applyFont="1" applyFill="1" applyBorder="1" applyAlignment="1">
      <alignment horizontal="centerContinuous"/>
    </xf>
    <xf numFmtId="0" fontId="42" fillId="10" borderId="63" xfId="8" applyFont="1" applyFill="1" applyBorder="1" applyAlignment="1">
      <alignment horizontal="centerContinuous"/>
    </xf>
    <xf numFmtId="0" fontId="42" fillId="10" borderId="64" xfId="3" applyFont="1" applyFill="1" applyBorder="1" applyAlignment="1">
      <alignment horizontal="centerContinuous"/>
    </xf>
    <xf numFmtId="0" fontId="42" fillId="10" borderId="63" xfId="3" applyFont="1" applyFill="1" applyBorder="1" applyAlignment="1">
      <alignment horizontal="centerContinuous"/>
    </xf>
    <xf numFmtId="0" fontId="42" fillId="10" borderId="65" xfId="3" applyFont="1" applyFill="1" applyBorder="1" applyAlignment="1">
      <alignment horizontal="centerContinuous"/>
    </xf>
    <xf numFmtId="0" fontId="15" fillId="10" borderId="52" xfId="3" applyFont="1" applyFill="1" applyBorder="1" applyAlignment="1">
      <alignment horizontal="centerContinuous"/>
    </xf>
    <xf numFmtId="0" fontId="15" fillId="10" borderId="66" xfId="3" applyFont="1" applyFill="1" applyBorder="1" applyAlignment="1">
      <alignment horizontal="centerContinuous"/>
    </xf>
    <xf numFmtId="0" fontId="15" fillId="10" borderId="63" xfId="3" applyFont="1" applyFill="1" applyBorder="1" applyAlignment="1">
      <alignment horizontal="centerContinuous"/>
    </xf>
    <xf numFmtId="0" fontId="51" fillId="10" borderId="52" xfId="3" applyFont="1" applyFill="1" applyBorder="1" applyAlignment="1">
      <alignment horizontal="centerContinuous"/>
    </xf>
    <xf numFmtId="0" fontId="51" fillId="10" borderId="53" xfId="3" applyFont="1" applyFill="1" applyBorder="1" applyAlignment="1">
      <alignment horizontal="centerContinuous"/>
    </xf>
    <xf numFmtId="0" fontId="4" fillId="2" borderId="5" xfId="3" applyFill="1" applyBorder="1"/>
    <xf numFmtId="0" fontId="36" fillId="0" borderId="0" xfId="8" applyFont="1" applyAlignment="1">
      <alignment vertical="center"/>
    </xf>
    <xf numFmtId="0" fontId="50" fillId="2" borderId="4" xfId="10" applyFont="1" applyFill="1" applyBorder="1" applyAlignment="1">
      <alignment horizontal="center"/>
    </xf>
    <xf numFmtId="0" fontId="29" fillId="7" borderId="1" xfId="10" applyFont="1" applyFill="1" applyBorder="1" applyAlignment="1">
      <alignment horizontal="center" wrapText="1"/>
    </xf>
    <xf numFmtId="0" fontId="29" fillId="7" borderId="2" xfId="10" applyFont="1" applyFill="1" applyBorder="1" applyAlignment="1">
      <alignment horizontal="center" wrapText="1"/>
    </xf>
    <xf numFmtId="0" fontId="5" fillId="7" borderId="47" xfId="10" applyFont="1" applyFill="1" applyBorder="1" applyAlignment="1">
      <alignment horizontal="center" wrapText="1"/>
    </xf>
    <xf numFmtId="0" fontId="5" fillId="7" borderId="61" xfId="10" applyFont="1" applyFill="1" applyBorder="1" applyAlignment="1">
      <alignment horizontal="center" wrapText="1"/>
    </xf>
    <xf numFmtId="0" fontId="5" fillId="7" borderId="62" xfId="10" applyFont="1" applyFill="1" applyBorder="1" applyAlignment="1">
      <alignment horizontal="center" wrapText="1"/>
    </xf>
    <xf numFmtId="0" fontId="29" fillId="7" borderId="47" xfId="10" applyFont="1" applyFill="1" applyBorder="1" applyAlignment="1">
      <alignment horizontal="center" wrapText="1"/>
    </xf>
    <xf numFmtId="0" fontId="29" fillId="7" borderId="62" xfId="10" applyFont="1" applyFill="1" applyBorder="1" applyAlignment="1">
      <alignment horizontal="center" wrapText="1"/>
    </xf>
    <xf numFmtId="0" fontId="29" fillId="7" borderId="48" xfId="10" applyFont="1" applyFill="1" applyBorder="1" applyAlignment="1">
      <alignment horizontal="center" wrapText="1"/>
    </xf>
    <xf numFmtId="0" fontId="29" fillId="7" borderId="3" xfId="10" applyFont="1" applyFill="1" applyBorder="1" applyAlignment="1">
      <alignment horizontal="center" wrapText="1"/>
    </xf>
    <xf numFmtId="0" fontId="18" fillId="2" borderId="5" xfId="10" applyFont="1" applyFill="1" applyBorder="1" applyAlignment="1">
      <alignment horizontal="center" wrapText="1"/>
    </xf>
    <xf numFmtId="0" fontId="4" fillId="0" borderId="0" xfId="3" applyAlignment="1">
      <alignment horizontal="center"/>
    </xf>
    <xf numFmtId="0" fontId="6" fillId="0" borderId="0" xfId="3" applyFont="1" applyAlignment="1">
      <alignment horizontal="left"/>
    </xf>
    <xf numFmtId="0" fontId="36" fillId="0" borderId="0" xfId="8" applyFont="1" applyAlignment="1">
      <alignment horizontal="center"/>
    </xf>
    <xf numFmtId="0" fontId="22" fillId="4" borderId="15" xfId="8" quotePrefix="1" applyFont="1" applyFill="1" applyBorder="1" applyAlignment="1">
      <alignment horizontal="center" wrapText="1"/>
    </xf>
    <xf numFmtId="0" fontId="22" fillId="4" borderId="16" xfId="8" quotePrefix="1" applyFont="1" applyFill="1" applyBorder="1" applyAlignment="1">
      <alignment horizontal="center" wrapText="1"/>
    </xf>
    <xf numFmtId="0" fontId="29" fillId="4" borderId="49" xfId="10" applyFont="1" applyFill="1" applyBorder="1" applyAlignment="1">
      <alignment horizontal="center" wrapText="1"/>
    </xf>
    <xf numFmtId="0" fontId="29" fillId="4" borderId="16" xfId="10" applyFont="1" applyFill="1" applyBorder="1" applyAlignment="1">
      <alignment horizontal="center" wrapText="1"/>
    </xf>
    <xf numFmtId="0" fontId="29" fillId="4" borderId="34" xfId="10" applyFont="1" applyFill="1" applyBorder="1" applyAlignment="1">
      <alignment horizontal="center" wrapText="1"/>
    </xf>
    <xf numFmtId="0" fontId="29" fillId="4" borderId="32" xfId="10" applyFont="1" applyFill="1" applyBorder="1" applyAlignment="1">
      <alignment horizontal="center" wrapText="1"/>
    </xf>
    <xf numFmtId="0" fontId="29" fillId="4" borderId="17" xfId="10" applyFont="1" applyFill="1" applyBorder="1" applyAlignment="1">
      <alignment horizontal="center" wrapText="1"/>
    </xf>
    <xf numFmtId="0" fontId="18" fillId="2" borderId="5" xfId="10" applyFont="1" applyFill="1" applyBorder="1" applyAlignment="1">
      <alignment horizontal="left" wrapText="1"/>
    </xf>
    <xf numFmtId="0" fontId="4" fillId="0" borderId="31" xfId="3" applyBorder="1" applyAlignment="1">
      <alignment vertical="center" wrapText="1"/>
    </xf>
    <xf numFmtId="0" fontId="19" fillId="0" borderId="18" xfId="3" applyFont="1" applyBorder="1" applyAlignment="1">
      <alignment vertical="center" wrapText="1"/>
    </xf>
    <xf numFmtId="0" fontId="19" fillId="0" borderId="18" xfId="3" applyFont="1" applyBorder="1" applyAlignment="1">
      <alignment vertical="center"/>
    </xf>
    <xf numFmtId="168" fontId="4" fillId="8" borderId="18" xfId="10" applyNumberFormat="1" applyFill="1" applyBorder="1" applyAlignment="1" applyProtection="1">
      <alignment horizontal="left" vertical="top" wrapText="1"/>
      <protection locked="0"/>
    </xf>
    <xf numFmtId="168" fontId="4" fillId="8" borderId="32" xfId="10" applyNumberFormat="1" applyFill="1" applyBorder="1" applyAlignment="1" applyProtection="1">
      <alignment horizontal="center" vertical="center"/>
      <protection locked="0"/>
    </xf>
    <xf numFmtId="167" fontId="4" fillId="8" borderId="32" xfId="10" applyNumberFormat="1" applyFill="1" applyBorder="1" applyAlignment="1" applyProtection="1">
      <alignment horizontal="center" vertical="center"/>
      <protection locked="0"/>
    </xf>
    <xf numFmtId="166" fontId="4" fillId="8" borderId="32" xfId="10" applyNumberFormat="1" applyFill="1" applyBorder="1" applyAlignment="1" applyProtection="1">
      <alignment horizontal="center" vertical="center"/>
      <protection locked="0"/>
    </xf>
    <xf numFmtId="166" fontId="4" fillId="9" borderId="32" xfId="10" applyNumberFormat="1" applyFill="1" applyBorder="1" applyAlignment="1">
      <alignment horizontal="center" vertical="center"/>
    </xf>
    <xf numFmtId="167" fontId="4" fillId="8" borderId="33" xfId="10" applyNumberFormat="1" applyFill="1" applyBorder="1" applyAlignment="1" applyProtection="1">
      <alignment horizontal="center" vertical="center"/>
      <protection locked="0"/>
    </xf>
    <xf numFmtId="168" fontId="19" fillId="2" borderId="5" xfId="3" applyNumberFormat="1" applyFont="1" applyFill="1" applyBorder="1"/>
    <xf numFmtId="0" fontId="4" fillId="4" borderId="31" xfId="3" applyFill="1" applyBorder="1" applyAlignment="1">
      <alignment vertical="center" wrapText="1"/>
    </xf>
    <xf numFmtId="0" fontId="19" fillId="4" borderId="32" xfId="3" applyFont="1" applyFill="1" applyBorder="1" applyAlignment="1">
      <alignment vertical="center" wrapText="1"/>
    </xf>
    <xf numFmtId="0" fontId="19" fillId="4" borderId="32" xfId="3" applyFont="1" applyFill="1" applyBorder="1" applyAlignment="1">
      <alignment vertical="center"/>
    </xf>
    <xf numFmtId="0" fontId="4" fillId="0" borderId="35" xfId="3" applyBorder="1" applyAlignment="1">
      <alignment vertical="center" wrapText="1"/>
    </xf>
    <xf numFmtId="168" fontId="4" fillId="8" borderId="18" xfId="10" applyNumberFormat="1" applyFill="1" applyBorder="1" applyAlignment="1" applyProtection="1">
      <alignment horizontal="center" vertical="center"/>
      <protection locked="0"/>
    </xf>
    <xf numFmtId="167" fontId="4" fillId="8" borderId="18" xfId="10" applyNumberFormat="1" applyFill="1" applyBorder="1" applyAlignment="1" applyProtection="1">
      <alignment horizontal="center" vertical="center"/>
      <protection locked="0"/>
    </xf>
    <xf numFmtId="166" fontId="4" fillId="8" borderId="18" xfId="10" applyNumberFormat="1" applyFill="1" applyBorder="1" applyAlignment="1" applyProtection="1">
      <alignment horizontal="center" vertical="center"/>
      <protection locked="0"/>
    </xf>
    <xf numFmtId="166" fontId="4" fillId="9" borderId="18" xfId="10" applyNumberFormat="1" applyFill="1" applyBorder="1" applyAlignment="1">
      <alignment horizontal="center" vertical="center"/>
    </xf>
    <xf numFmtId="167" fontId="4" fillId="8" borderId="36" xfId="10" applyNumberFormat="1" applyFill="1" applyBorder="1" applyAlignment="1" applyProtection="1">
      <alignment horizontal="center" vertical="center"/>
      <protection locked="0"/>
    </xf>
    <xf numFmtId="0" fontId="21" fillId="0" borderId="0" xfId="3" applyFont="1" applyAlignment="1">
      <alignment horizontal="right"/>
    </xf>
    <xf numFmtId="0" fontId="53" fillId="0" borderId="0" xfId="3" applyFont="1" applyAlignment="1">
      <alignment horizontal="center"/>
    </xf>
    <xf numFmtId="0" fontId="53" fillId="0" borderId="0" xfId="3" applyFont="1"/>
    <xf numFmtId="0" fontId="16" fillId="0" borderId="0" xfId="3" applyFont="1"/>
    <xf numFmtId="0" fontId="4" fillId="4" borderId="35" xfId="3" applyFill="1" applyBorder="1" applyAlignment="1">
      <alignment vertical="center" wrapText="1"/>
    </xf>
    <xf numFmtId="0" fontId="19" fillId="4" borderId="18" xfId="3" applyFont="1" applyFill="1" applyBorder="1" applyAlignment="1">
      <alignment vertical="center" wrapText="1"/>
    </xf>
    <xf numFmtId="0" fontId="19" fillId="4" borderId="18" xfId="3" applyFont="1" applyFill="1" applyBorder="1" applyAlignment="1">
      <alignment vertical="center"/>
    </xf>
    <xf numFmtId="0" fontId="16" fillId="0" borderId="0" xfId="0" applyFont="1" applyAlignment="1">
      <alignment horizontal="center"/>
    </xf>
    <xf numFmtId="168" fontId="4" fillId="4" borderId="18" xfId="10" applyNumberFormat="1" applyFill="1" applyBorder="1" applyAlignment="1">
      <alignment horizontal="left" vertical="top" wrapText="1"/>
    </xf>
    <xf numFmtId="0" fontId="27" fillId="0" borderId="0" xfId="3" applyFont="1"/>
    <xf numFmtId="0" fontId="4" fillId="0" borderId="37" xfId="3" applyBorder="1" applyAlignment="1">
      <alignment vertical="center" wrapText="1"/>
    </xf>
    <xf numFmtId="0" fontId="19" fillId="0" borderId="39" xfId="3" applyFont="1" applyBorder="1" applyAlignment="1">
      <alignment vertical="center" wrapText="1"/>
    </xf>
    <xf numFmtId="0" fontId="19" fillId="0" borderId="39" xfId="3" applyFont="1" applyBorder="1" applyAlignment="1">
      <alignment vertical="center"/>
    </xf>
    <xf numFmtId="168" fontId="4" fillId="8" borderId="39" xfId="10" applyNumberFormat="1" applyFill="1" applyBorder="1" applyAlignment="1" applyProtection="1">
      <alignment horizontal="left" vertical="top" wrapText="1"/>
      <protection locked="0"/>
    </xf>
    <xf numFmtId="168" fontId="4" fillId="8" borderId="39" xfId="10" applyNumberFormat="1" applyFill="1" applyBorder="1" applyAlignment="1" applyProtection="1">
      <alignment horizontal="center" vertical="center"/>
      <protection locked="0"/>
    </xf>
    <xf numFmtId="167" fontId="4" fillId="8" borderId="39" xfId="10" applyNumberFormat="1" applyFill="1" applyBorder="1" applyAlignment="1" applyProtection="1">
      <alignment horizontal="center" vertical="center"/>
      <protection locked="0"/>
    </xf>
    <xf numFmtId="166" fontId="4" fillId="8" borderId="39" xfId="10" applyNumberFormat="1" applyFill="1" applyBorder="1" applyAlignment="1" applyProtection="1">
      <alignment horizontal="center" vertical="center"/>
      <protection locked="0"/>
    </xf>
    <xf numFmtId="166" fontId="4" fillId="9" borderId="39" xfId="10" applyNumberFormat="1" applyFill="1" applyBorder="1" applyAlignment="1">
      <alignment horizontal="center" vertical="center"/>
    </xf>
    <xf numFmtId="167" fontId="4" fillId="8" borderId="40" xfId="10" applyNumberFormat="1" applyFill="1" applyBorder="1" applyAlignment="1" applyProtection="1">
      <alignment horizontal="center" vertical="center"/>
      <protection locked="0"/>
    </xf>
    <xf numFmtId="0" fontId="22" fillId="2" borderId="4" xfId="8" quotePrefix="1" applyFont="1" applyFill="1" applyBorder="1" applyAlignment="1">
      <alignment horizontal="center" wrapText="1"/>
    </xf>
    <xf numFmtId="0" fontId="22" fillId="2" borderId="0" xfId="8" quotePrefix="1" applyFont="1" applyFill="1" applyAlignment="1">
      <alignment horizontal="center" wrapText="1"/>
    </xf>
    <xf numFmtId="0" fontId="29" fillId="2" borderId="0" xfId="10" applyFont="1" applyFill="1" applyAlignment="1">
      <alignment horizontal="center" wrapText="1"/>
    </xf>
    <xf numFmtId="0" fontId="23" fillId="4" borderId="4" xfId="5" applyFont="1" applyFill="1" applyBorder="1"/>
    <xf numFmtId="0" fontId="23" fillId="4" borderId="0" xfId="5" applyFont="1" applyFill="1"/>
    <xf numFmtId="0" fontId="43" fillId="4" borderId="0" xfId="5" applyFont="1" applyFill="1" applyAlignment="1">
      <alignment horizontal="center"/>
    </xf>
    <xf numFmtId="0" fontId="43" fillId="4" borderId="0" xfId="5" applyFont="1" applyFill="1"/>
    <xf numFmtId="0" fontId="43" fillId="4" borderId="0" xfId="5" applyFont="1" applyFill="1" applyAlignment="1">
      <alignment horizontal="left" wrapText="1"/>
    </xf>
    <xf numFmtId="0" fontId="27" fillId="4" borderId="0" xfId="0" applyFont="1" applyFill="1"/>
    <xf numFmtId="0" fontId="0" fillId="4" borderId="5" xfId="0" applyFill="1" applyBorder="1"/>
    <xf numFmtId="0" fontId="15" fillId="4" borderId="4" xfId="5" applyFont="1" applyFill="1" applyBorder="1"/>
    <xf numFmtId="0" fontId="43" fillId="2" borderId="4" xfId="5" applyFont="1" applyFill="1" applyBorder="1"/>
    <xf numFmtId="0" fontId="22" fillId="2" borderId="0" xfId="5" applyFont="1" applyFill="1"/>
    <xf numFmtId="0" fontId="29" fillId="7" borderId="1" xfId="10" applyFont="1" applyFill="1" applyBorder="1" applyAlignment="1">
      <alignment horizontal="center" vertical="center" wrapText="1"/>
    </xf>
    <xf numFmtId="0" fontId="29" fillId="7" borderId="3" xfId="10" applyFont="1" applyFill="1" applyBorder="1" applyAlignment="1">
      <alignment horizontal="center" vertical="center" wrapText="1"/>
    </xf>
    <xf numFmtId="0" fontId="22" fillId="2" borderId="0" xfId="0" applyFont="1" applyFill="1" applyAlignment="1">
      <alignment horizontal="center" vertical="top" wrapText="1"/>
    </xf>
    <xf numFmtId="0" fontId="29" fillId="7" borderId="4" xfId="10" applyFont="1" applyFill="1" applyBorder="1" applyAlignment="1">
      <alignment horizontal="center" vertical="center" wrapText="1"/>
    </xf>
    <xf numFmtId="0" fontId="29" fillId="7" borderId="5" xfId="10" applyFont="1" applyFill="1" applyBorder="1" applyAlignment="1">
      <alignment horizontal="center" vertical="center" wrapText="1"/>
    </xf>
    <xf numFmtId="0" fontId="19" fillId="0" borderId="9" xfId="3" applyFont="1" applyBorder="1" applyAlignment="1">
      <alignment vertical="center" wrapText="1"/>
    </xf>
    <xf numFmtId="0" fontId="19" fillId="4" borderId="9" xfId="3" applyFont="1" applyFill="1" applyBorder="1" applyAlignment="1">
      <alignment vertical="center" wrapText="1"/>
    </xf>
    <xf numFmtId="168" fontId="27" fillId="8" borderId="9" xfId="10" applyNumberFormat="1" applyFont="1" applyFill="1" applyBorder="1" applyAlignment="1" applyProtection="1">
      <alignment horizontal="left" vertical="center"/>
      <protection locked="0"/>
    </xf>
    <xf numFmtId="168" fontId="27" fillId="8" borderId="67" xfId="10" applyNumberFormat="1" applyFont="1" applyFill="1" applyBorder="1" applyAlignment="1" applyProtection="1">
      <alignment horizontal="left" vertical="center"/>
      <protection locked="0"/>
    </xf>
    <xf numFmtId="167" fontId="4" fillId="8" borderId="68" xfId="10" applyNumberFormat="1" applyFill="1" applyBorder="1" applyAlignment="1" applyProtection="1">
      <alignment horizontal="center" vertical="center"/>
      <protection locked="0"/>
    </xf>
    <xf numFmtId="0" fontId="0" fillId="0" borderId="4" xfId="0" applyBorder="1"/>
    <xf numFmtId="0" fontId="15" fillId="4" borderId="4" xfId="5" applyFont="1" applyFill="1" applyBorder="1" applyAlignment="1">
      <alignment vertical="center"/>
    </xf>
    <xf numFmtId="0" fontId="15" fillId="4" borderId="0" xfId="8" applyFont="1" applyFill="1"/>
    <xf numFmtId="0" fontId="15" fillId="4" borderId="0" xfId="5" applyFont="1" applyFill="1" applyAlignment="1">
      <alignment horizontal="center"/>
    </xf>
    <xf numFmtId="0" fontId="15" fillId="4" borderId="0" xfId="5" applyFont="1" applyFill="1"/>
    <xf numFmtId="0" fontId="15" fillId="4" borderId="0" xfId="5" applyFont="1" applyFill="1" applyAlignment="1">
      <alignment horizontal="left" wrapText="1"/>
    </xf>
    <xf numFmtId="0" fontId="4" fillId="4" borderId="5" xfId="0" applyFont="1" applyFill="1" applyBorder="1"/>
    <xf numFmtId="0" fontId="43" fillId="2" borderId="0" xfId="5" applyFont="1" applyFill="1" applyAlignment="1">
      <alignment horizontal="center"/>
    </xf>
    <xf numFmtId="0" fontId="43" fillId="2" borderId="0" xfId="5" applyFont="1" applyFill="1"/>
    <xf numFmtId="0" fontId="43" fillId="2" borderId="0" xfId="5" applyFont="1" applyFill="1" applyAlignment="1">
      <alignment horizontal="left" wrapText="1"/>
    </xf>
    <xf numFmtId="0" fontId="27" fillId="2" borderId="0" xfId="0" applyFont="1" applyFill="1"/>
    <xf numFmtId="0" fontId="33" fillId="2" borderId="0" xfId="11" applyFont="1" applyFill="1" applyAlignment="1">
      <alignment horizontal="center" vertical="top" wrapText="1"/>
    </xf>
    <xf numFmtId="0" fontId="22" fillId="2" borderId="6" xfId="8" quotePrefix="1" applyFont="1" applyFill="1" applyBorder="1" applyAlignment="1">
      <alignment horizontal="center" wrapText="1"/>
    </xf>
    <xf numFmtId="0" fontId="22" fillId="2" borderId="7" xfId="8" quotePrefix="1" applyFont="1" applyFill="1" applyBorder="1" applyAlignment="1">
      <alignment horizontal="center" wrapText="1"/>
    </xf>
    <xf numFmtId="0" fontId="29" fillId="2" borderId="7" xfId="10" applyFont="1" applyFill="1" applyBorder="1" applyAlignment="1">
      <alignment horizontal="center" wrapText="1"/>
    </xf>
    <xf numFmtId="0" fontId="18" fillId="2" borderId="8" xfId="10" applyFont="1" applyFill="1" applyBorder="1" applyAlignment="1">
      <alignment horizontal="left" wrapText="1"/>
    </xf>
    <xf numFmtId="0" fontId="15" fillId="0" borderId="0" xfId="3" applyFont="1" applyProtection="1">
      <protection hidden="1"/>
    </xf>
    <xf numFmtId="0" fontId="27" fillId="0" borderId="0" xfId="3" applyFont="1" applyAlignment="1">
      <alignment vertical="center"/>
    </xf>
    <xf numFmtId="0" fontId="5" fillId="6" borderId="10" xfId="2" applyFont="1" applyFill="1" applyBorder="1" applyAlignment="1">
      <alignment horizontal="left" vertical="center"/>
    </xf>
    <xf numFmtId="0" fontId="33" fillId="6" borderId="10" xfId="8" applyFont="1" applyFill="1" applyBorder="1" applyAlignment="1">
      <alignment horizontal="left"/>
    </xf>
    <xf numFmtId="0" fontId="33" fillId="6" borderId="11" xfId="8" applyFont="1" applyFill="1" applyBorder="1" applyAlignment="1">
      <alignment horizontal="centerContinuous"/>
    </xf>
    <xf numFmtId="0" fontId="5" fillId="2" borderId="0" xfId="2" applyFont="1" applyFill="1" applyAlignment="1">
      <alignment horizontal="left" vertical="center"/>
    </xf>
    <xf numFmtId="0" fontId="33" fillId="2" borderId="0" xfId="8" applyFont="1" applyFill="1" applyAlignment="1">
      <alignment horizontal="left"/>
    </xf>
    <xf numFmtId="0" fontId="33" fillId="2" borderId="0" xfId="8" applyFont="1" applyFill="1"/>
    <xf numFmtId="0" fontId="23" fillId="7" borderId="0" xfId="8" applyFont="1" applyFill="1" applyAlignment="1">
      <alignment vertical="top"/>
    </xf>
    <xf numFmtId="17" fontId="33" fillId="0" borderId="0" xfId="8" applyNumberFormat="1" applyFont="1"/>
    <xf numFmtId="0" fontId="15" fillId="4" borderId="0" xfId="8" applyFont="1" applyFill="1" applyAlignment="1">
      <alignment horizontal="left" vertical="top"/>
    </xf>
    <xf numFmtId="0" fontId="15" fillId="4" borderId="5" xfId="8" applyFont="1" applyFill="1" applyBorder="1" applyAlignment="1">
      <alignment horizontal="left" vertical="top"/>
    </xf>
    <xf numFmtId="0" fontId="22" fillId="4" borderId="4" xfId="8" applyFont="1" applyFill="1" applyBorder="1" applyAlignment="1" applyProtection="1">
      <alignment horizontal="left" vertical="top"/>
      <protection hidden="1"/>
    </xf>
    <xf numFmtId="0" fontId="22" fillId="2" borderId="4" xfId="5" applyFont="1" applyFill="1" applyBorder="1"/>
    <xf numFmtId="0" fontId="4" fillId="2" borderId="5" xfId="0" applyFont="1" applyFill="1" applyBorder="1"/>
    <xf numFmtId="0" fontId="15" fillId="8" borderId="35" xfId="1" applyNumberFormat="1" applyFont="1" applyFill="1" applyBorder="1" applyAlignment="1" applyProtection="1">
      <alignment horizontal="center"/>
      <protection locked="0"/>
    </xf>
    <xf numFmtId="0" fontId="15" fillId="2" borderId="0" xfId="5" applyFont="1" applyFill="1" applyAlignment="1">
      <alignment horizontal="left" indent="1"/>
    </xf>
    <xf numFmtId="0" fontId="16" fillId="0" borderId="0" xfId="8" applyFont="1"/>
    <xf numFmtId="0" fontId="15" fillId="2" borderId="4" xfId="5" applyFont="1" applyFill="1" applyBorder="1"/>
    <xf numFmtId="49" fontId="5" fillId="2" borderId="4" xfId="5" applyNumberFormat="1" applyFont="1" applyFill="1" applyBorder="1" applyAlignment="1">
      <alignment horizontal="left" vertical="top"/>
    </xf>
    <xf numFmtId="0" fontId="15" fillId="7" borderId="0" xfId="8" applyFont="1" applyFill="1" applyAlignment="1">
      <alignment horizontal="left" vertical="top"/>
    </xf>
    <xf numFmtId="0" fontId="15" fillId="7" borderId="5" xfId="8" applyFont="1" applyFill="1" applyBorder="1" applyAlignment="1">
      <alignment horizontal="left" vertical="top"/>
    </xf>
    <xf numFmtId="0" fontId="22" fillId="7" borderId="4" xfId="8" applyFont="1" applyFill="1" applyBorder="1" applyAlignment="1" applyProtection="1">
      <alignment horizontal="left" vertical="top"/>
      <protection hidden="1"/>
    </xf>
    <xf numFmtId="0" fontId="22" fillId="2" borderId="35" xfId="1" applyNumberFormat="1" applyFont="1" applyFill="1" applyBorder="1" applyAlignment="1" applyProtection="1">
      <alignment horizontal="center"/>
    </xf>
    <xf numFmtId="168" fontId="15" fillId="8" borderId="36" xfId="1" applyNumberFormat="1" applyFont="1" applyFill="1" applyBorder="1" applyAlignment="1" applyProtection="1">
      <protection locked="0"/>
    </xf>
    <xf numFmtId="0" fontId="22" fillId="2" borderId="37" xfId="1" applyNumberFormat="1" applyFont="1" applyFill="1" applyBorder="1" applyAlignment="1" applyProtection="1">
      <alignment horizontal="center"/>
    </xf>
    <xf numFmtId="168" fontId="15" fillId="8" borderId="40" xfId="1" applyNumberFormat="1" applyFont="1" applyFill="1" applyBorder="1" applyAlignment="1" applyProtection="1">
      <protection locked="0"/>
    </xf>
    <xf numFmtId="0" fontId="22" fillId="2" borderId="0" xfId="1" applyNumberFormat="1" applyFont="1" applyFill="1" applyBorder="1" applyAlignment="1" applyProtection="1">
      <alignment horizontal="center"/>
    </xf>
    <xf numFmtId="0" fontId="15" fillId="2" borderId="0" xfId="1" applyNumberFormat="1" applyFont="1" applyFill="1" applyBorder="1" applyAlignment="1" applyProtection="1"/>
    <xf numFmtId="0" fontId="22" fillId="2" borderId="4" xfId="8" applyFont="1" applyFill="1" applyBorder="1" applyAlignment="1" applyProtection="1">
      <alignment horizontal="left" vertical="top"/>
      <protection hidden="1"/>
    </xf>
    <xf numFmtId="0" fontId="15" fillId="2" borderId="0" xfId="8" applyFont="1" applyFill="1" applyAlignment="1">
      <alignment horizontal="left" vertical="top" wrapText="1"/>
    </xf>
    <xf numFmtId="0" fontId="15" fillId="2" borderId="5" xfId="8" applyFont="1" applyFill="1" applyBorder="1" applyAlignment="1">
      <alignment horizontal="left" vertical="top" wrapText="1"/>
    </xf>
    <xf numFmtId="0" fontId="15" fillId="2" borderId="0" xfId="8" applyFont="1" applyFill="1" applyAlignment="1">
      <alignment horizontal="left" vertical="top"/>
    </xf>
    <xf numFmtId="170" fontId="4" fillId="8" borderId="18" xfId="10" applyNumberFormat="1" applyFill="1" applyBorder="1" applyAlignment="1" applyProtection="1">
      <alignment horizontal="right"/>
      <protection locked="0"/>
    </xf>
    <xf numFmtId="0" fontId="6" fillId="2" borderId="0" xfId="8" applyFont="1" applyFill="1" applyAlignment="1">
      <alignment horizontal="left" vertical="top" wrapText="1"/>
    </xf>
    <xf numFmtId="0" fontId="15" fillId="2" borderId="4" xfId="8" applyFont="1" applyFill="1" applyBorder="1" applyAlignment="1">
      <alignment vertical="top"/>
    </xf>
    <xf numFmtId="0" fontId="15" fillId="2" borderId="0" xfId="8" applyFont="1" applyFill="1" applyAlignment="1">
      <alignment vertical="top"/>
    </xf>
    <xf numFmtId="0" fontId="15" fillId="2" borderId="0" xfId="8" applyFont="1" applyFill="1" applyAlignment="1">
      <alignment vertical="center"/>
    </xf>
    <xf numFmtId="0" fontId="23" fillId="2" borderId="0" xfId="8" applyFont="1" applyFill="1" applyAlignment="1">
      <alignment vertical="top"/>
    </xf>
    <xf numFmtId="0" fontId="15" fillId="2" borderId="5" xfId="8" applyFont="1" applyFill="1" applyBorder="1" applyAlignment="1">
      <alignment vertical="center"/>
    </xf>
    <xf numFmtId="0" fontId="43" fillId="2" borderId="4" xfId="5" applyFont="1" applyFill="1" applyBorder="1" applyAlignment="1">
      <alignment horizontal="center"/>
    </xf>
    <xf numFmtId="0" fontId="5" fillId="11" borderId="28" xfId="12" applyFont="1" applyFill="1" applyBorder="1" applyAlignment="1">
      <alignment horizontal="center"/>
    </xf>
    <xf numFmtId="0" fontId="5" fillId="11" borderId="69" xfId="12" applyFont="1" applyFill="1" applyBorder="1" applyAlignment="1">
      <alignment horizontal="centerContinuous" wrapText="1"/>
    </xf>
    <xf numFmtId="0" fontId="5" fillId="11" borderId="13" xfId="12" applyFont="1" applyFill="1" applyBorder="1" applyAlignment="1">
      <alignment horizontal="centerContinuous" wrapText="1"/>
    </xf>
    <xf numFmtId="0" fontId="5" fillId="11" borderId="59" xfId="12" applyFont="1" applyFill="1" applyBorder="1" applyAlignment="1">
      <alignment horizontal="centerContinuous" wrapText="1"/>
    </xf>
    <xf numFmtId="0" fontId="5" fillId="11" borderId="70" xfId="12" applyFont="1" applyFill="1" applyBorder="1" applyAlignment="1">
      <alignment horizontal="centerContinuous" wrapText="1"/>
    </xf>
    <xf numFmtId="0" fontId="5" fillId="11" borderId="31" xfId="12" applyFont="1" applyFill="1" applyBorder="1" applyAlignment="1">
      <alignment horizontal="center" wrapText="1"/>
    </xf>
    <xf numFmtId="0" fontId="5" fillId="11" borderId="71" xfId="12" applyFont="1" applyFill="1" applyBorder="1" applyAlignment="1">
      <alignment horizontal="center" wrapText="1"/>
    </xf>
    <xf numFmtId="0" fontId="5" fillId="11" borderId="18" xfId="12" applyFont="1" applyFill="1" applyBorder="1" applyAlignment="1">
      <alignment horizontal="center" wrapText="1"/>
    </xf>
    <xf numFmtId="0" fontId="5" fillId="11" borderId="19" xfId="12" applyFont="1" applyFill="1" applyBorder="1" applyAlignment="1">
      <alignment horizontal="center" wrapText="1"/>
    </xf>
    <xf numFmtId="0" fontId="43" fillId="2" borderId="35" xfId="0" applyFont="1" applyFill="1" applyBorder="1"/>
    <xf numFmtId="49" fontId="27" fillId="2" borderId="18" xfId="11" applyNumberFormat="1" applyFont="1" applyFill="1" applyBorder="1" applyAlignment="1">
      <alignment horizontal="center" vertical="center"/>
    </xf>
    <xf numFmtId="0" fontId="43" fillId="2" borderId="5" xfId="0" applyFont="1" applyFill="1" applyBorder="1"/>
    <xf numFmtId="49" fontId="4" fillId="8" borderId="35" xfId="11" applyNumberFormat="1" applyFont="1" applyFill="1" applyBorder="1" applyAlignment="1" applyProtection="1">
      <alignment horizontal="left" vertical="center"/>
      <protection locked="0"/>
    </xf>
    <xf numFmtId="168" fontId="4" fillId="8" borderId="18" xfId="11" applyNumberFormat="1" applyFont="1" applyFill="1" applyBorder="1" applyAlignment="1" applyProtection="1">
      <alignment horizontal="center" vertical="center"/>
      <protection locked="0"/>
    </xf>
    <xf numFmtId="49" fontId="4" fillId="8" borderId="36" xfId="11" applyNumberFormat="1" applyFont="1" applyFill="1" applyBorder="1" applyAlignment="1" applyProtection="1">
      <alignment horizontal="center" vertical="center"/>
      <protection locked="0"/>
    </xf>
    <xf numFmtId="49" fontId="4" fillId="8" borderId="37" xfId="11" applyNumberFormat="1" applyFont="1" applyFill="1" applyBorder="1" applyAlignment="1" applyProtection="1">
      <alignment horizontal="left" vertical="center"/>
      <protection locked="0"/>
    </xf>
    <xf numFmtId="168" fontId="4" fillId="8" borderId="39" xfId="11" applyNumberFormat="1" applyFont="1" applyFill="1" applyBorder="1" applyAlignment="1" applyProtection="1">
      <alignment horizontal="center" vertical="center"/>
      <protection locked="0"/>
    </xf>
    <xf numFmtId="49" fontId="4" fillId="8" borderId="40" xfId="11" applyNumberFormat="1" applyFont="1" applyFill="1" applyBorder="1" applyAlignment="1" applyProtection="1">
      <alignment horizontal="center" vertical="center"/>
      <protection locked="0"/>
    </xf>
    <xf numFmtId="0" fontId="5" fillId="11" borderId="36" xfId="12" applyFont="1" applyFill="1" applyBorder="1" applyAlignment="1">
      <alignment horizontal="center" wrapText="1"/>
    </xf>
    <xf numFmtId="49" fontId="27" fillId="2" borderId="36" xfId="11" applyNumberFormat="1" applyFont="1" applyFill="1" applyBorder="1" applyAlignment="1">
      <alignment horizontal="center" vertical="center"/>
    </xf>
    <xf numFmtId="168" fontId="4" fillId="8" borderId="36" xfId="11" applyNumberFormat="1" applyFont="1" applyFill="1" applyBorder="1" applyAlignment="1" applyProtection="1">
      <alignment horizontal="center" vertical="center"/>
      <protection locked="0"/>
    </xf>
    <xf numFmtId="168" fontId="4" fillId="8" borderId="40" xfId="11" applyNumberFormat="1" applyFont="1" applyFill="1" applyBorder="1" applyAlignment="1" applyProtection="1">
      <alignment horizontal="center" vertical="center"/>
      <protection locked="0"/>
    </xf>
    <xf numFmtId="0" fontId="5" fillId="11" borderId="57" xfId="12" applyFont="1" applyFill="1" applyBorder="1" applyAlignment="1">
      <alignment horizontal="center" vertical="distributed"/>
    </xf>
    <xf numFmtId="0" fontId="5" fillId="11" borderId="72" xfId="12" applyFont="1" applyFill="1" applyBorder="1" applyAlignment="1">
      <alignment horizontal="center" wrapText="1"/>
    </xf>
    <xf numFmtId="0" fontId="15" fillId="2" borderId="35" xfId="5" applyFont="1" applyFill="1" applyBorder="1"/>
    <xf numFmtId="0" fontId="15" fillId="2" borderId="37" xfId="5" applyFont="1" applyFill="1" applyBorder="1"/>
    <xf numFmtId="165" fontId="4" fillId="2" borderId="0" xfId="10" applyNumberFormat="1" applyFill="1" applyAlignment="1" applyProtection="1">
      <alignment horizontal="right"/>
      <protection locked="0"/>
    </xf>
    <xf numFmtId="0" fontId="6" fillId="2" borderId="0" xfId="8" applyFont="1" applyFill="1" applyAlignment="1">
      <alignment horizontal="left" vertical="top"/>
    </xf>
    <xf numFmtId="0" fontId="15" fillId="2" borderId="5" xfId="8" applyFont="1" applyFill="1" applyBorder="1" applyAlignment="1">
      <alignment horizontal="left" vertical="top"/>
    </xf>
    <xf numFmtId="0" fontId="5" fillId="11" borderId="28" xfId="12" applyFont="1" applyFill="1" applyBorder="1" applyAlignment="1">
      <alignment horizontal="center" vertical="distributed"/>
    </xf>
    <xf numFmtId="0" fontId="5" fillId="11" borderId="14" xfId="12" applyFont="1" applyFill="1" applyBorder="1" applyAlignment="1">
      <alignment horizontal="centerContinuous" wrapText="1"/>
    </xf>
    <xf numFmtId="0" fontId="23" fillId="6" borderId="9" xfId="5" applyFont="1" applyFill="1" applyBorder="1" applyAlignment="1">
      <alignment vertical="top"/>
    </xf>
    <xf numFmtId="0" fontId="23" fillId="4" borderId="4" xfId="8" applyFont="1" applyFill="1" applyBorder="1" applyAlignment="1">
      <alignment vertical="top"/>
    </xf>
    <xf numFmtId="0" fontId="4" fillId="2" borderId="8" xfId="3" applyFill="1" applyBorder="1" applyAlignment="1">
      <alignment horizontal="left" wrapText="1"/>
    </xf>
    <xf numFmtId="49" fontId="50" fillId="0" borderId="4" xfId="11" applyNumberFormat="1" applyFont="1" applyBorder="1" applyAlignment="1">
      <alignment vertical="center"/>
    </xf>
    <xf numFmtId="0" fontId="50" fillId="0" borderId="0" xfId="11" applyFont="1" applyAlignment="1">
      <alignment horizontal="right" vertical="top"/>
    </xf>
    <xf numFmtId="0" fontId="50" fillId="0" borderId="0" xfId="11" applyFont="1" applyAlignment="1">
      <alignment vertical="center"/>
    </xf>
    <xf numFmtId="0" fontId="50" fillId="0" borderId="0" xfId="11" applyFont="1"/>
    <xf numFmtId="0" fontId="50" fillId="0" borderId="5" xfId="11" applyFont="1" applyBorder="1"/>
    <xf numFmtId="0" fontId="46" fillId="0" borderId="0" xfId="0" applyFont="1"/>
    <xf numFmtId="0" fontId="0" fillId="5" borderId="2" xfId="0" applyFill="1" applyBorder="1" applyAlignment="1">
      <alignment horizontal="centerContinuous"/>
    </xf>
    <xf numFmtId="0" fontId="0" fillId="5" borderId="3" xfId="0" applyFill="1" applyBorder="1" applyAlignment="1">
      <alignment horizontal="centerContinuous"/>
    </xf>
    <xf numFmtId="0" fontId="0" fillId="5" borderId="0" xfId="0" applyFill="1" applyAlignment="1">
      <alignment horizontal="centerContinuous"/>
    </xf>
    <xf numFmtId="0" fontId="0" fillId="5" borderId="5" xfId="0" applyFill="1" applyBorder="1" applyAlignment="1">
      <alignment horizontal="centerContinuous"/>
    </xf>
    <xf numFmtId="0" fontId="5" fillId="2" borderId="4" xfId="0" quotePrefix="1" applyFont="1" applyFill="1" applyBorder="1" applyAlignment="1">
      <alignment horizontal="right" vertical="center" wrapText="1"/>
    </xf>
    <xf numFmtId="0" fontId="5" fillId="2" borderId="0" xfId="0" applyFont="1" applyFill="1" applyAlignment="1">
      <alignment vertical="center" wrapText="1"/>
    </xf>
    <xf numFmtId="4" fontId="4" fillId="2" borderId="0" xfId="13" applyNumberFormat="1" applyFont="1" applyFill="1" applyBorder="1" applyProtection="1"/>
    <xf numFmtId="0" fontId="9" fillId="2" borderId="0" xfId="5" applyFont="1" applyFill="1"/>
    <xf numFmtId="0" fontId="23" fillId="2" borderId="5" xfId="5" applyFont="1" applyFill="1" applyBorder="1"/>
    <xf numFmtId="0" fontId="4" fillId="2" borderId="4" xfId="0" applyFont="1" applyFill="1" applyBorder="1" applyAlignment="1">
      <alignment horizontal="right" vertical="center" wrapText="1"/>
    </xf>
    <xf numFmtId="0" fontId="23" fillId="0" borderId="0" xfId="5" applyFont="1" applyAlignment="1">
      <alignment horizontal="center"/>
    </xf>
    <xf numFmtId="0" fontId="54" fillId="0" borderId="0" xfId="14" applyFont="1"/>
    <xf numFmtId="4" fontId="0" fillId="0" borderId="0" xfId="13" applyNumberFormat="1" applyFont="1" applyFill="1" applyBorder="1"/>
    <xf numFmtId="4" fontId="0" fillId="0" borderId="0" xfId="13" applyNumberFormat="1" applyFont="1"/>
    <xf numFmtId="4" fontId="15" fillId="2" borderId="5" xfId="13" applyNumberFormat="1" applyFont="1" applyFill="1" applyBorder="1" applyProtection="1"/>
    <xf numFmtId="4" fontId="4" fillId="0" borderId="0" xfId="13" applyNumberFormat="1" applyFont="1" applyFill="1" applyBorder="1" applyProtection="1"/>
    <xf numFmtId="4" fontId="4" fillId="0" borderId="0" xfId="13" applyNumberFormat="1" applyFont="1" applyBorder="1" applyProtection="1"/>
    <xf numFmtId="4" fontId="15" fillId="0" borderId="5" xfId="13" applyNumberFormat="1" applyFont="1" applyFill="1" applyBorder="1" applyProtection="1"/>
    <xf numFmtId="0" fontId="3" fillId="0" borderId="0" xfId="0" applyFont="1"/>
    <xf numFmtId="0" fontId="0" fillId="0" borderId="0" xfId="0" applyProtection="1">
      <protection locked="0"/>
    </xf>
    <xf numFmtId="0" fontId="8" fillId="5" borderId="1" xfId="5" applyFont="1" applyFill="1" applyBorder="1" applyAlignment="1" applyProtection="1">
      <alignment horizontal="centerContinuous"/>
      <protection hidden="1"/>
    </xf>
    <xf numFmtId="0" fontId="8" fillId="5" borderId="3" xfId="5" applyFont="1" applyFill="1" applyBorder="1" applyAlignment="1">
      <alignment horizontal="centerContinuous"/>
    </xf>
    <xf numFmtId="0" fontId="32" fillId="0" borderId="0" xfId="2" applyFont="1"/>
    <xf numFmtId="0" fontId="33" fillId="0" borderId="0" xfId="15" applyFont="1"/>
    <xf numFmtId="0" fontId="8" fillId="5" borderId="4" xfId="5" applyFont="1" applyFill="1" applyBorder="1" applyAlignment="1" applyProtection="1">
      <alignment horizontal="centerContinuous"/>
      <protection hidden="1"/>
    </xf>
    <xf numFmtId="0" fontId="8" fillId="5" borderId="0" xfId="5" applyFont="1" applyFill="1" applyAlignment="1">
      <alignment horizontal="centerContinuous"/>
    </xf>
    <xf numFmtId="0" fontId="8" fillId="5" borderId="5" xfId="5" applyFont="1" applyFill="1" applyBorder="1" applyAlignment="1">
      <alignment horizontal="centerContinuous"/>
    </xf>
    <xf numFmtId="0" fontId="32" fillId="0" borderId="0" xfId="15" applyFont="1"/>
    <xf numFmtId="0" fontId="20" fillId="0" borderId="0" xfId="15" applyFont="1"/>
    <xf numFmtId="0" fontId="19" fillId="0" borderId="73" xfId="15" applyFont="1" applyBorder="1"/>
    <xf numFmtId="0" fontId="19" fillId="0" borderId="61" xfId="15" applyFont="1" applyBorder="1"/>
    <xf numFmtId="0" fontId="19" fillId="0" borderId="74" xfId="15" applyFont="1" applyBorder="1"/>
    <xf numFmtId="0" fontId="15" fillId="0" borderId="0" xfId="15"/>
    <xf numFmtId="0" fontId="6" fillId="0" borderId="0" xfId="15" applyFont="1"/>
    <xf numFmtId="0" fontId="19" fillId="0" borderId="4" xfId="15" applyFont="1" applyBorder="1"/>
    <xf numFmtId="0" fontId="19" fillId="0" borderId="0" xfId="15" applyFont="1"/>
    <xf numFmtId="0" fontId="19" fillId="0" borderId="5" xfId="15" applyFont="1" applyBorder="1"/>
    <xf numFmtId="0" fontId="55" fillId="0" borderId="0" xfId="15" applyFont="1"/>
    <xf numFmtId="0" fontId="19" fillId="0" borderId="6" xfId="15" applyFont="1" applyBorder="1"/>
    <xf numFmtId="0" fontId="19" fillId="0" borderId="7" xfId="15" applyFont="1" applyBorder="1"/>
    <xf numFmtId="0" fontId="19" fillId="0" borderId="8" xfId="15" applyFont="1" applyBorder="1"/>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4" fontId="4" fillId="2" borderId="10" xfId="4" applyNumberFormat="1" applyFont="1" applyFill="1" applyBorder="1" applyAlignment="1" applyProtection="1">
      <alignment horizontal="left" vertical="center"/>
    </xf>
    <xf numFmtId="4" fontId="4" fillId="2" borderId="11" xfId="4" applyNumberFormat="1" applyFont="1" applyFill="1" applyBorder="1" applyAlignment="1" applyProtection="1">
      <alignment horizontal="left" vertical="center"/>
    </xf>
    <xf numFmtId="4" fontId="4" fillId="2" borderId="16" xfId="4" applyNumberFormat="1" applyFont="1" applyFill="1" applyBorder="1" applyAlignment="1" applyProtection="1">
      <alignment horizontal="left" vertical="center" wrapText="1"/>
    </xf>
    <xf numFmtId="4" fontId="4" fillId="2" borderId="17" xfId="4" applyNumberFormat="1" applyFont="1" applyFill="1" applyBorder="1" applyAlignment="1" applyProtection="1">
      <alignment horizontal="left" vertical="center" wrapText="1"/>
    </xf>
    <xf numFmtId="4" fontId="4" fillId="2" borderId="7" xfId="4" applyNumberFormat="1" applyFont="1" applyFill="1" applyBorder="1" applyAlignment="1" applyProtection="1">
      <alignment horizontal="left" vertical="center"/>
    </xf>
    <xf numFmtId="4" fontId="4" fillId="2" borderId="8" xfId="4" applyNumberFormat="1" applyFont="1" applyFill="1" applyBorder="1" applyAlignment="1" applyProtection="1">
      <alignment horizontal="left" vertical="center"/>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8" fillId="5" borderId="1" xfId="0" applyFont="1" applyFill="1" applyBorder="1" applyAlignment="1" applyProtection="1">
      <alignment horizontal="center"/>
      <protection hidden="1"/>
    </xf>
    <xf numFmtId="0" fontId="8" fillId="5" borderId="2" xfId="0" applyFont="1" applyFill="1" applyBorder="1" applyAlignment="1" applyProtection="1">
      <alignment horizontal="center"/>
      <protection hidden="1"/>
    </xf>
    <xf numFmtId="0" fontId="8" fillId="5" borderId="3" xfId="0" applyFont="1" applyFill="1" applyBorder="1" applyAlignment="1" applyProtection="1">
      <alignment horizontal="center"/>
      <protection hidden="1"/>
    </xf>
    <xf numFmtId="0" fontId="8" fillId="5" borderId="4" xfId="0" applyFont="1" applyFill="1" applyBorder="1" applyAlignment="1" applyProtection="1">
      <alignment horizontal="center"/>
      <protection hidden="1"/>
    </xf>
    <xf numFmtId="0" fontId="8" fillId="5" borderId="0" xfId="0" applyFont="1" applyFill="1" applyAlignment="1" applyProtection="1">
      <alignment horizontal="center"/>
      <protection hidden="1"/>
    </xf>
    <xf numFmtId="0" fontId="8" fillId="5" borderId="5" xfId="0" applyFont="1" applyFill="1" applyBorder="1" applyAlignment="1" applyProtection="1">
      <alignment horizontal="center"/>
      <protection hidden="1"/>
    </xf>
    <xf numFmtId="0" fontId="8" fillId="5" borderId="6" xfId="0" applyFont="1" applyFill="1" applyBorder="1" applyAlignment="1" applyProtection="1">
      <alignment horizontal="center"/>
      <protection hidden="1"/>
    </xf>
    <xf numFmtId="0" fontId="8" fillId="5" borderId="7" xfId="0" applyFont="1" applyFill="1" applyBorder="1" applyAlignment="1" applyProtection="1">
      <alignment horizontal="center"/>
      <protection hidden="1"/>
    </xf>
    <xf numFmtId="0" fontId="8" fillId="5" borderId="8" xfId="0" applyFont="1" applyFill="1" applyBorder="1" applyAlignment="1" applyProtection="1">
      <alignment horizontal="center"/>
      <protection hidden="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19" fillId="8" borderId="21" xfId="3" applyFont="1" applyFill="1" applyBorder="1" applyAlignment="1" applyProtection="1">
      <alignment horizontal="center"/>
      <protection locked="0"/>
    </xf>
    <xf numFmtId="0" fontId="19" fillId="8" borderId="22" xfId="3" applyFont="1" applyFill="1" applyBorder="1" applyAlignment="1" applyProtection="1">
      <alignment horizontal="center"/>
      <protection locked="0"/>
    </xf>
    <xf numFmtId="0" fontId="19" fillId="8" borderId="23" xfId="3" applyFont="1" applyFill="1" applyBorder="1" applyAlignment="1" applyProtection="1">
      <alignment horizontal="center"/>
      <protection locked="0"/>
    </xf>
    <xf numFmtId="0" fontId="4" fillId="8" borderId="21" xfId="6" applyFont="1" applyFill="1" applyBorder="1" applyAlignment="1" applyProtection="1">
      <alignment horizontal="center"/>
      <protection locked="0"/>
    </xf>
    <xf numFmtId="0" fontId="4" fillId="8" borderId="22" xfId="3" applyFill="1" applyBorder="1" applyAlignment="1" applyProtection="1">
      <alignment horizontal="center"/>
      <protection locked="0"/>
    </xf>
    <xf numFmtId="0" fontId="4" fillId="8" borderId="23" xfId="3" applyFill="1" applyBorder="1" applyAlignment="1" applyProtection="1">
      <alignment horizontal="center"/>
      <protection locked="0"/>
    </xf>
    <xf numFmtId="0" fontId="29" fillId="2" borderId="0" xfId="3" applyFont="1" applyFill="1" applyAlignment="1" applyProtection="1">
      <alignment horizontal="left" vertical="center" wrapText="1"/>
      <protection hidden="1"/>
    </xf>
    <xf numFmtId="0" fontId="31" fillId="2" borderId="0" xfId="3" applyFont="1" applyFill="1" applyAlignment="1" applyProtection="1">
      <alignment horizontal="center" vertical="center" wrapText="1"/>
      <protection hidden="1"/>
    </xf>
    <xf numFmtId="0" fontId="4" fillId="8" borderId="19" xfId="3" applyFill="1" applyBorder="1" applyAlignment="1" applyProtection="1">
      <alignment horizontal="center" vertical="center" wrapText="1"/>
      <protection locked="0"/>
    </xf>
    <xf numFmtId="0" fontId="4" fillId="8" borderId="10" xfId="3" applyFill="1" applyBorder="1" applyAlignment="1" applyProtection="1">
      <alignment horizontal="center" vertical="center" wrapText="1"/>
      <protection locked="0"/>
    </xf>
    <xf numFmtId="0" fontId="4" fillId="8" borderId="20" xfId="3" applyFill="1" applyBorder="1" applyAlignment="1" applyProtection="1">
      <alignment horizontal="center" vertical="center" wrapText="1"/>
      <protection locked="0"/>
    </xf>
    <xf numFmtId="0" fontId="4" fillId="7" borderId="4" xfId="3" applyFill="1" applyBorder="1" applyAlignment="1" applyProtection="1">
      <alignment horizontal="left" vertical="center" wrapText="1"/>
      <protection hidden="1"/>
    </xf>
    <xf numFmtId="0" fontId="4" fillId="7" borderId="0" xfId="3" applyFill="1" applyAlignment="1" applyProtection="1">
      <alignment horizontal="left" vertical="center" wrapText="1"/>
      <protection hidden="1"/>
    </xf>
    <xf numFmtId="0" fontId="4" fillId="7" borderId="5" xfId="3" applyFill="1" applyBorder="1" applyAlignment="1" applyProtection="1">
      <alignment horizontal="left" vertical="center" wrapText="1"/>
      <protection hidden="1"/>
    </xf>
    <xf numFmtId="0" fontId="29" fillId="9" borderId="21" xfId="3" applyFont="1" applyFill="1" applyBorder="1" applyAlignment="1" applyProtection="1">
      <alignment horizontal="center"/>
      <protection hidden="1"/>
    </xf>
    <xf numFmtId="0" fontId="29" fillId="9" borderId="22" xfId="3" applyFont="1" applyFill="1" applyBorder="1" applyAlignment="1" applyProtection="1">
      <alignment horizontal="center"/>
      <protection hidden="1"/>
    </xf>
    <xf numFmtId="0" fontId="29" fillId="9" borderId="23" xfId="3" applyFont="1" applyFill="1" applyBorder="1" applyAlignment="1" applyProtection="1">
      <alignment horizontal="center"/>
      <protection hidden="1"/>
    </xf>
    <xf numFmtId="165" fontId="4" fillId="8" borderId="18" xfId="0" applyNumberFormat="1" applyFont="1" applyFill="1" applyBorder="1" applyAlignment="1" applyProtection="1">
      <alignment horizontal="center"/>
      <protection locked="0"/>
    </xf>
    <xf numFmtId="165" fontId="0" fillId="8" borderId="18" xfId="0" applyNumberFormat="1" applyFill="1" applyBorder="1" applyAlignment="1" applyProtection="1">
      <alignment horizontal="center"/>
      <protection locked="0"/>
    </xf>
    <xf numFmtId="0" fontId="28" fillId="2" borderId="16" xfId="3" applyFont="1" applyFill="1" applyBorder="1" applyAlignment="1" applyProtection="1">
      <alignment horizontal="center" vertical="center" wrapText="1"/>
      <protection hidden="1"/>
    </xf>
    <xf numFmtId="0" fontId="4" fillId="8" borderId="18" xfId="3" applyFill="1" applyBorder="1" applyAlignment="1" applyProtection="1">
      <alignment horizontal="center" vertical="center" wrapText="1"/>
      <protection locked="0"/>
    </xf>
    <xf numFmtId="0" fontId="4" fillId="8" borderId="18" xfId="0" applyFont="1"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15" fillId="4" borderId="0" xfId="5" applyFont="1" applyFill="1" applyAlignment="1" applyProtection="1">
      <alignment vertical="center" wrapText="1"/>
      <protection hidden="1"/>
    </xf>
    <xf numFmtId="0" fontId="0" fillId="4" borderId="0" xfId="0" applyFill="1" applyAlignment="1">
      <alignment wrapText="1"/>
    </xf>
    <xf numFmtId="0" fontId="5" fillId="2" borderId="0" xfId="5" applyFont="1" applyFill="1" applyAlignment="1" applyProtection="1">
      <alignment horizontal="left" vertical="center" wrapText="1"/>
      <protection hidden="1"/>
    </xf>
    <xf numFmtId="0" fontId="4" fillId="0" borderId="0" xfId="0" applyFont="1" applyAlignment="1">
      <alignment wrapText="1"/>
    </xf>
    <xf numFmtId="0" fontId="4" fillId="0" borderId="5" xfId="0" applyFont="1" applyBorder="1" applyAlignment="1">
      <alignment wrapText="1"/>
    </xf>
    <xf numFmtId="0" fontId="20" fillId="2" borderId="0" xfId="3" applyFont="1" applyFill="1" applyAlignment="1" applyProtection="1">
      <alignment horizontal="center" vertical="center" wrapText="1"/>
      <protection hidden="1"/>
    </xf>
    <xf numFmtId="0" fontId="4" fillId="8" borderId="18" xfId="6" applyFont="1" applyFill="1" applyBorder="1" applyAlignment="1" applyProtection="1">
      <alignment horizontal="center" vertical="center"/>
      <protection locked="0"/>
    </xf>
    <xf numFmtId="0" fontId="15" fillId="7" borderId="4" xfId="5" applyFont="1" applyFill="1" applyBorder="1" applyAlignment="1">
      <alignment horizontal="left" vertical="center"/>
    </xf>
    <xf numFmtId="0" fontId="15" fillId="7" borderId="0" xfId="5" applyFont="1" applyFill="1" applyAlignment="1">
      <alignment horizontal="left" vertical="center"/>
    </xf>
    <xf numFmtId="0" fontId="15" fillId="7" borderId="5" xfId="5" applyFont="1" applyFill="1" applyBorder="1" applyAlignment="1">
      <alignment horizontal="left" vertical="center"/>
    </xf>
    <xf numFmtId="0" fontId="5" fillId="2" borderId="0" xfId="5" applyFont="1" applyFill="1" applyAlignment="1">
      <alignment vertical="top" wrapText="1"/>
    </xf>
    <xf numFmtId="0" fontId="4" fillId="0" borderId="0" xfId="0" applyFont="1" applyAlignment="1">
      <alignment vertical="top" wrapText="1"/>
    </xf>
    <xf numFmtId="49" fontId="27" fillId="2" borderId="4" xfId="5" applyNumberFormat="1" applyFont="1" applyFill="1" applyBorder="1" applyAlignment="1">
      <alignment horizontal="left" vertical="top" wrapText="1" indent="2"/>
    </xf>
    <xf numFmtId="49" fontId="27" fillId="2" borderId="0" xfId="5" applyNumberFormat="1" applyFont="1" applyFill="1" applyAlignment="1">
      <alignment horizontal="left" vertical="top" wrapText="1" indent="2"/>
    </xf>
    <xf numFmtId="0" fontId="4" fillId="7" borderId="4" xfId="5" applyFont="1" applyFill="1" applyBorder="1" applyAlignment="1">
      <alignment horizontal="left" vertical="center" wrapText="1"/>
    </xf>
    <xf numFmtId="0" fontId="4" fillId="7" borderId="0" xfId="5" applyFont="1" applyFill="1" applyAlignment="1">
      <alignment horizontal="left" vertical="center" wrapText="1"/>
    </xf>
    <xf numFmtId="0" fontId="4" fillId="7" borderId="5" xfId="5" applyFont="1" applyFill="1" applyBorder="1" applyAlignment="1">
      <alignment horizontal="left" vertical="center" wrapText="1"/>
    </xf>
    <xf numFmtId="0" fontId="15" fillId="7" borderId="4" xfId="5" applyFont="1" applyFill="1" applyBorder="1" applyAlignment="1">
      <alignment horizontal="left" vertical="center" wrapText="1"/>
    </xf>
    <xf numFmtId="0" fontId="15" fillId="7" borderId="0" xfId="5" applyFont="1" applyFill="1" applyAlignment="1">
      <alignment horizontal="left" vertical="center" wrapText="1"/>
    </xf>
    <xf numFmtId="0" fontId="15" fillId="7" borderId="5" xfId="5" applyFont="1" applyFill="1" applyBorder="1" applyAlignment="1">
      <alignment horizontal="left" vertical="center" wrapText="1"/>
    </xf>
    <xf numFmtId="0" fontId="42" fillId="10" borderId="51" xfId="5" applyFont="1" applyFill="1" applyBorder="1" applyAlignment="1">
      <alignment horizontal="center" wrapText="1"/>
    </xf>
    <xf numFmtId="0" fontId="42" fillId="10" borderId="52" xfId="5" applyFont="1" applyFill="1" applyBorder="1" applyAlignment="1">
      <alignment horizontal="center" wrapText="1"/>
    </xf>
    <xf numFmtId="0" fontId="42" fillId="10" borderId="53" xfId="5" applyFont="1" applyFill="1" applyBorder="1" applyAlignment="1">
      <alignment horizontal="center" wrapText="1"/>
    </xf>
    <xf numFmtId="0" fontId="9" fillId="7" borderId="4"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5" xfId="0" applyFont="1" applyFill="1" applyBorder="1" applyAlignment="1">
      <alignment horizontal="left" vertical="center" wrapText="1"/>
    </xf>
    <xf numFmtId="0" fontId="15" fillId="7" borderId="4" xfId="0" applyFont="1" applyFill="1" applyBorder="1" applyAlignment="1">
      <alignment horizontal="left" vertical="center" wrapText="1"/>
    </xf>
    <xf numFmtId="0" fontId="15" fillId="7" borderId="0" xfId="0" applyFont="1" applyFill="1" applyAlignment="1">
      <alignment horizontal="left" vertical="center" wrapText="1"/>
    </xf>
    <xf numFmtId="0" fontId="15" fillId="7" borderId="5" xfId="0" applyFont="1" applyFill="1" applyBorder="1" applyAlignment="1">
      <alignment horizontal="left" vertical="center" wrapText="1"/>
    </xf>
    <xf numFmtId="0" fontId="5" fillId="4" borderId="4" xfId="0" applyFont="1" applyFill="1" applyBorder="1" applyAlignment="1" applyProtection="1">
      <alignment horizontal="left"/>
      <protection hidden="1"/>
    </xf>
    <xf numFmtId="0" fontId="5" fillId="4" borderId="0" xfId="0" applyFont="1" applyFill="1" applyAlignment="1" applyProtection="1">
      <alignment horizontal="left"/>
      <protection hidden="1"/>
    </xf>
    <xf numFmtId="0" fontId="5" fillId="4" borderId="5" xfId="0" applyFont="1" applyFill="1" applyBorder="1" applyAlignment="1" applyProtection="1">
      <alignment horizontal="left"/>
      <protection hidden="1"/>
    </xf>
    <xf numFmtId="0" fontId="15" fillId="7" borderId="4" xfId="8" applyFont="1" applyFill="1" applyBorder="1" applyAlignment="1">
      <alignment horizontal="left" vertical="top" wrapText="1"/>
    </xf>
    <xf numFmtId="0" fontId="15" fillId="7" borderId="0" xfId="8" applyFont="1" applyFill="1" applyAlignment="1">
      <alignment horizontal="left" vertical="top" wrapText="1"/>
    </xf>
    <xf numFmtId="0" fontId="15" fillId="7" borderId="5" xfId="8" applyFont="1" applyFill="1" applyBorder="1" applyAlignment="1">
      <alignment horizontal="left" vertical="top" wrapText="1"/>
    </xf>
    <xf numFmtId="0" fontId="4" fillId="0" borderId="0" xfId="0" applyFont="1" applyAlignment="1">
      <alignment horizontal="left"/>
    </xf>
    <xf numFmtId="0" fontId="5" fillId="8" borderId="47" xfId="0" applyFont="1" applyFill="1" applyBorder="1" applyAlignment="1" applyProtection="1">
      <alignment horizontal="left" vertical="top" wrapText="1"/>
      <protection locked="0"/>
    </xf>
    <xf numFmtId="0" fontId="5" fillId="8" borderId="61" xfId="0" applyFont="1" applyFill="1" applyBorder="1" applyAlignment="1" applyProtection="1">
      <alignment horizontal="left" vertical="top" wrapText="1"/>
      <protection locked="0"/>
    </xf>
    <xf numFmtId="0" fontId="5" fillId="8" borderId="62" xfId="0" applyFont="1" applyFill="1" applyBorder="1" applyAlignment="1" applyProtection="1">
      <alignment horizontal="left" vertical="top" wrapText="1"/>
      <protection locked="0"/>
    </xf>
    <xf numFmtId="0" fontId="5" fillId="8" borderId="49" xfId="0" applyFont="1" applyFill="1" applyBorder="1" applyAlignment="1" applyProtection="1">
      <alignment horizontal="left" vertical="top" wrapText="1"/>
      <protection locked="0"/>
    </xf>
    <xf numFmtId="0" fontId="5" fillId="8" borderId="16" xfId="0" applyFont="1" applyFill="1" applyBorder="1" applyAlignment="1" applyProtection="1">
      <alignment horizontal="left" vertical="top" wrapText="1"/>
      <protection locked="0"/>
    </xf>
    <xf numFmtId="0" fontId="5" fillId="8" borderId="34" xfId="0" applyFont="1" applyFill="1" applyBorder="1" applyAlignment="1" applyProtection="1">
      <alignment horizontal="left" vertical="top" wrapText="1"/>
      <protection locked="0"/>
    </xf>
    <xf numFmtId="0" fontId="4" fillId="4" borderId="4" xfId="10" applyFill="1" applyBorder="1" applyAlignment="1">
      <alignment horizontal="left" vertical="top" wrapText="1"/>
    </xf>
    <xf numFmtId="0" fontId="4" fillId="4" borderId="0" xfId="10" applyFill="1" applyAlignment="1">
      <alignment horizontal="left" vertical="top" wrapText="1"/>
    </xf>
    <xf numFmtId="0" fontId="4" fillId="4" borderId="5" xfId="10" applyFill="1" applyBorder="1" applyAlignment="1">
      <alignment horizontal="left" vertical="top" wrapText="1"/>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15" xfId="0" applyFont="1" applyFill="1" applyBorder="1" applyAlignment="1">
      <alignment horizontal="center"/>
    </xf>
    <xf numFmtId="0" fontId="5" fillId="4" borderId="16" xfId="0" applyFont="1" applyFill="1" applyBorder="1" applyAlignment="1">
      <alignment horizontal="center"/>
    </xf>
    <xf numFmtId="0" fontId="4" fillId="4" borderId="0" xfId="0" applyFont="1" applyFill="1" applyAlignment="1">
      <alignment horizontal="left"/>
    </xf>
    <xf numFmtId="0" fontId="4" fillId="7" borderId="4" xfId="10" applyFill="1" applyBorder="1" applyAlignment="1">
      <alignment horizontal="left" vertical="top" wrapText="1"/>
    </xf>
    <xf numFmtId="0" fontId="4" fillId="7" borderId="0" xfId="10" applyFill="1" applyAlignment="1">
      <alignment horizontal="left" vertical="top" wrapText="1"/>
    </xf>
    <xf numFmtId="0" fontId="4" fillId="7" borderId="5" xfId="10" applyFill="1" applyBorder="1" applyAlignment="1">
      <alignment horizontal="left" vertical="top" wrapText="1"/>
    </xf>
    <xf numFmtId="0" fontId="5" fillId="7" borderId="57" xfId="10" applyFont="1" applyFill="1" applyBorder="1" applyAlignment="1">
      <alignment horizontal="left" wrapText="1"/>
    </xf>
    <xf numFmtId="0" fontId="5" fillId="7" borderId="58" xfId="10" applyFont="1" applyFill="1" applyBorder="1" applyAlignment="1">
      <alignment horizontal="left" wrapText="1"/>
    </xf>
    <xf numFmtId="0" fontId="5" fillId="7" borderId="59" xfId="10" applyFont="1" applyFill="1" applyBorder="1" applyAlignment="1">
      <alignment horizontal="left" wrapText="1"/>
    </xf>
    <xf numFmtId="0" fontId="5" fillId="7" borderId="13" xfId="10" applyFont="1" applyFill="1" applyBorder="1" applyAlignment="1">
      <alignment horizontal="center" wrapText="1"/>
    </xf>
    <xf numFmtId="0" fontId="5" fillId="7" borderId="14" xfId="10" applyFont="1" applyFill="1" applyBorder="1" applyAlignment="1">
      <alignment horizontal="center" wrapText="1"/>
    </xf>
    <xf numFmtId="0" fontId="19" fillId="7" borderId="4" xfId="10" applyFont="1" applyFill="1" applyBorder="1" applyAlignment="1">
      <alignment horizontal="left" vertical="top" wrapText="1"/>
    </xf>
    <xf numFmtId="0" fontId="19" fillId="7" borderId="0" xfId="10" applyFont="1" applyFill="1" applyAlignment="1">
      <alignment horizontal="left" vertical="top" wrapText="1"/>
    </xf>
    <xf numFmtId="0" fontId="4" fillId="0" borderId="0" xfId="0" applyFont="1" applyAlignment="1">
      <alignment horizontal="left" vertical="top" wrapText="1"/>
    </xf>
    <xf numFmtId="0" fontId="33" fillId="8" borderId="19" xfId="11" applyFont="1" applyFill="1" applyBorder="1" applyAlignment="1" applyProtection="1">
      <alignment horizontal="left" vertical="top" wrapText="1"/>
      <protection locked="0"/>
    </xf>
    <xf numFmtId="0" fontId="33" fillId="8" borderId="10" xfId="11" applyFont="1" applyFill="1" applyBorder="1" applyAlignment="1" applyProtection="1">
      <alignment horizontal="left" vertical="top" wrapText="1"/>
      <protection locked="0"/>
    </xf>
    <xf numFmtId="0" fontId="33" fillId="8" borderId="20" xfId="11" applyFont="1" applyFill="1" applyBorder="1" applyAlignment="1" applyProtection="1">
      <alignment horizontal="left" vertical="top" wrapText="1"/>
      <protection locked="0"/>
    </xf>
    <xf numFmtId="0" fontId="5" fillId="11" borderId="59" xfId="12" applyFont="1" applyFill="1" applyBorder="1" applyAlignment="1">
      <alignment horizontal="center" wrapText="1"/>
    </xf>
    <xf numFmtId="0" fontId="5" fillId="11" borderId="13" xfId="12" applyFont="1" applyFill="1" applyBorder="1" applyAlignment="1">
      <alignment horizontal="center" wrapText="1"/>
    </xf>
    <xf numFmtId="0" fontId="5" fillId="11" borderId="14" xfId="12" applyFont="1" applyFill="1" applyBorder="1" applyAlignment="1">
      <alignment horizontal="center" wrapText="1"/>
    </xf>
    <xf numFmtId="0" fontId="4" fillId="7" borderId="4" xfId="8" applyFont="1" applyFill="1" applyBorder="1" applyAlignment="1">
      <alignment horizontal="left" vertical="top" wrapText="1"/>
    </xf>
    <xf numFmtId="0" fontId="4" fillId="7" borderId="0" xfId="8" applyFont="1" applyFill="1" applyAlignment="1">
      <alignment horizontal="left" vertical="top" wrapText="1"/>
    </xf>
    <xf numFmtId="0" fontId="4" fillId="7" borderId="5" xfId="8" applyFont="1" applyFill="1" applyBorder="1" applyAlignment="1">
      <alignment horizontal="left" vertical="top" wrapText="1"/>
    </xf>
    <xf numFmtId="0" fontId="5" fillId="11" borderId="3" xfId="12" applyFont="1" applyFill="1" applyBorder="1" applyAlignment="1">
      <alignment horizontal="center" wrapText="1"/>
    </xf>
    <xf numFmtId="0" fontId="5" fillId="11" borderId="17" xfId="12" applyFont="1" applyFill="1" applyBorder="1" applyAlignment="1">
      <alignment horizontal="center" wrapText="1"/>
    </xf>
    <xf numFmtId="0" fontId="43" fillId="4" borderId="4" xfId="5" applyFont="1" applyFill="1" applyBorder="1" applyAlignment="1">
      <alignment horizontal="left"/>
    </xf>
    <xf numFmtId="0" fontId="43" fillId="4" borderId="0" xfId="5" applyFont="1" applyFill="1" applyAlignment="1">
      <alignment horizontal="left"/>
    </xf>
    <xf numFmtId="0" fontId="43" fillId="4" borderId="5" xfId="5" applyFont="1" applyFill="1" applyBorder="1" applyAlignment="1">
      <alignment horizontal="left"/>
    </xf>
    <xf numFmtId="0" fontId="15" fillId="8" borderId="19" xfId="11" applyFont="1" applyFill="1" applyBorder="1" applyAlignment="1" applyProtection="1">
      <alignment horizontal="left" vertical="top" wrapText="1"/>
      <protection locked="0"/>
    </xf>
    <xf numFmtId="0" fontId="15" fillId="8" borderId="10" xfId="11" applyFont="1" applyFill="1" applyBorder="1" applyAlignment="1" applyProtection="1">
      <alignment horizontal="left" vertical="top" wrapText="1"/>
      <protection locked="0"/>
    </xf>
    <xf numFmtId="0" fontId="15" fillId="8" borderId="20" xfId="11" applyFont="1" applyFill="1" applyBorder="1" applyAlignment="1" applyProtection="1">
      <alignment horizontal="left" vertical="top" wrapText="1"/>
      <protection locked="0"/>
    </xf>
    <xf numFmtId="0" fontId="15" fillId="2" borderId="4" xfId="0" applyFont="1" applyFill="1" applyBorder="1" applyAlignment="1">
      <alignment horizontal="left" vertical="top" wrapText="1"/>
    </xf>
    <xf numFmtId="0" fontId="15" fillId="2" borderId="0" xfId="0" applyFont="1" applyFill="1" applyAlignment="1">
      <alignment horizontal="left" vertical="top" wrapText="1"/>
    </xf>
    <xf numFmtId="0" fontId="15" fillId="4" borderId="4" xfId="8" applyFont="1" applyFill="1" applyBorder="1" applyAlignment="1">
      <alignment horizontal="left" vertical="top"/>
    </xf>
    <xf numFmtId="0" fontId="15" fillId="4" borderId="0" xfId="8" applyFont="1" applyFill="1" applyAlignment="1">
      <alignment horizontal="left" vertical="top"/>
    </xf>
    <xf numFmtId="0" fontId="15" fillId="4" borderId="5" xfId="8" applyFont="1" applyFill="1" applyBorder="1" applyAlignment="1">
      <alignment horizontal="left" vertical="top"/>
    </xf>
    <xf numFmtId="0" fontId="43" fillId="8" borderId="19" xfId="1" applyNumberFormat="1" applyFont="1" applyFill="1" applyBorder="1" applyAlignment="1" applyProtection="1">
      <alignment horizontal="left" vertical="top" wrapText="1"/>
      <protection locked="0"/>
    </xf>
    <xf numFmtId="0" fontId="43" fillId="8" borderId="10" xfId="1" applyNumberFormat="1" applyFont="1" applyFill="1" applyBorder="1" applyAlignment="1" applyProtection="1">
      <alignment horizontal="left" vertical="top" wrapText="1"/>
      <protection locked="0"/>
    </xf>
    <xf numFmtId="0" fontId="43" fillId="8" borderId="20" xfId="1" applyNumberFormat="1" applyFont="1" applyFill="1" applyBorder="1" applyAlignment="1" applyProtection="1">
      <alignment horizontal="left" vertical="top" wrapText="1"/>
      <protection locked="0"/>
    </xf>
    <xf numFmtId="0" fontId="5" fillId="6" borderId="9" xfId="2" applyFont="1" applyFill="1" applyBorder="1" applyAlignment="1">
      <alignment horizontal="left" vertical="center"/>
    </xf>
    <xf numFmtId="0" fontId="5" fillId="6" borderId="10" xfId="2" applyFont="1" applyFill="1" applyBorder="1" applyAlignment="1">
      <alignment horizontal="left" vertical="center"/>
    </xf>
    <xf numFmtId="0" fontId="15" fillId="7" borderId="4" xfId="8" applyFont="1" applyFill="1" applyBorder="1" applyAlignment="1">
      <alignment horizontal="left" vertical="top"/>
    </xf>
    <xf numFmtId="0" fontId="15" fillId="7" borderId="0" xfId="8" applyFont="1" applyFill="1" applyAlignment="1">
      <alignment horizontal="left" vertical="top"/>
    </xf>
    <xf numFmtId="0" fontId="15" fillId="7" borderId="5" xfId="8" applyFont="1" applyFill="1" applyBorder="1" applyAlignment="1">
      <alignment horizontal="left" vertical="top"/>
    </xf>
    <xf numFmtId="0" fontId="15" fillId="8" borderId="18" xfId="13" applyNumberFormat="1" applyFont="1" applyFill="1" applyBorder="1" applyAlignment="1" applyProtection="1">
      <alignment horizontal="center" vertical="center" wrapText="1"/>
      <protection locked="0"/>
    </xf>
    <xf numFmtId="0" fontId="4" fillId="7" borderId="4" xfId="0" applyFont="1" applyFill="1" applyBorder="1" applyAlignment="1">
      <alignment horizontal="left"/>
    </xf>
    <xf numFmtId="0" fontId="4" fillId="7" borderId="0" xfId="0" applyFont="1" applyFill="1" applyAlignment="1">
      <alignment horizontal="left"/>
    </xf>
    <xf numFmtId="0" fontId="4" fillId="7" borderId="5" xfId="0" applyFont="1" applyFill="1" applyBorder="1" applyAlignment="1">
      <alignment horizontal="left"/>
    </xf>
  </cellXfs>
  <cellStyles count="16">
    <cellStyle name="Comma" xfId="1" builtinId="3"/>
    <cellStyle name="Comma 2" xfId="4" xr:uid="{D7FBFF2E-E19B-4AB2-83DF-1B5C594559C8}"/>
    <cellStyle name="Comma 2 2 2" xfId="13" xr:uid="{BDA667F9-E36A-45AB-913B-9946B4CFFCB9}"/>
    <cellStyle name="Comma 3" xfId="7" xr:uid="{3CFC038D-EE1E-4D62-8BDB-A95BB1BB0410}"/>
    <cellStyle name="Hyperlink" xfId="6" builtinId="8"/>
    <cellStyle name="Normal" xfId="0" builtinId="0"/>
    <cellStyle name="Normal 10" xfId="3" xr:uid="{2CF65AB8-EE9C-46E1-BD72-CEDFEEBF3166}"/>
    <cellStyle name="Normal 14 2 2 2" xfId="12" xr:uid="{5EA09B9C-7704-497D-8E1A-39654C8F43FB}"/>
    <cellStyle name="Normal 2" xfId="2" xr:uid="{2CD75061-7845-4205-9DB0-ED735204BB27}"/>
    <cellStyle name="Normal 2 2" xfId="5" xr:uid="{08EF909E-19FA-4035-B137-77BDC9AA113D}"/>
    <cellStyle name="Normal 2 2 2" xfId="15" xr:uid="{AC42D963-B8AA-4664-B7C6-86FAD97D598B}"/>
    <cellStyle name="Normal 2 2 2 2" xfId="11" xr:uid="{BF7D3D84-23E1-499F-9FE3-C2B1E6820626}"/>
    <cellStyle name="Normal 2 2 4" xfId="8" xr:uid="{665535AF-FFBA-47C6-B0A4-AA40ACE1E813}"/>
    <cellStyle name="Normal 2 3" xfId="10" xr:uid="{9638BCD3-77E8-4AD6-8BBF-BC54C02E816B}"/>
    <cellStyle name="Normal 5 4 2" xfId="14" xr:uid="{5ED1248F-BE8E-43CC-81CE-A56C29487A2C}"/>
    <cellStyle name="Normal 7" xfId="9" xr:uid="{8CF17909-B777-4AE1-82A7-EC24BF5D0058}"/>
  </cellStyles>
  <dxfs count="8">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border>
        <left/>
        <right/>
        <top/>
        <bottom/>
      </border>
    </dxf>
    <dxf>
      <font>
        <color theme="1" tint="0.499984740745262"/>
      </font>
      <fill>
        <patternFill>
          <bgColor theme="1" tint="0.499984740745262"/>
        </patternFill>
      </fill>
      <border>
        <left/>
        <right/>
        <top/>
        <bottom/>
      </border>
    </dxf>
    <dxf>
      <font>
        <strike val="0"/>
      </font>
      <fill>
        <patternFill>
          <bgColor theme="5" tint="0.59996337778862885"/>
        </patternFill>
      </fill>
    </dxf>
    <dxf>
      <fill>
        <patternFill>
          <bgColor theme="5" tint="0.59996337778862885"/>
        </patternFill>
      </fill>
    </dxf>
    <dxf>
      <fill>
        <patternFill patternType="solid">
          <fgColor indexed="64"/>
          <bgColor theme="0"/>
        </patternFill>
      </fill>
    </dxf>
    <dxf>
      <font>
        <b val="0"/>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26</xdr:row>
      <xdr:rowOff>2381</xdr:rowOff>
    </xdr:from>
    <xdr:to>
      <xdr:col>1</xdr:col>
      <xdr:colOff>873918</xdr:colOff>
      <xdr:row>28</xdr:row>
      <xdr:rowOff>93547</xdr:rowOff>
    </xdr:to>
    <xdr:sp macro="" textlink="">
      <xdr:nvSpPr>
        <xdr:cNvPr id="2" name="Rectangle 1">
          <a:extLst>
            <a:ext uri="{FF2B5EF4-FFF2-40B4-BE49-F238E27FC236}">
              <a16:creationId xmlns:a16="http://schemas.microsoft.com/office/drawing/2014/main" id="{578FC59D-69B3-474F-AD3C-FBE4894BE13F}"/>
            </a:ext>
          </a:extLst>
        </xdr:cNvPr>
        <xdr:cNvSpPr/>
      </xdr:nvSpPr>
      <xdr:spPr>
        <a:xfrm>
          <a:off x="76200" y="4212431"/>
          <a:ext cx="3064668" cy="415016"/>
        </a:xfrm>
        <a:prstGeom prst="rect">
          <a:avLst/>
        </a:prstGeom>
        <a:solidFill>
          <a:srgbClr val="0A4977"/>
        </a:solidFill>
        <a:ln>
          <a:solidFill>
            <a:srgbClr val="39414D"/>
          </a:solidFill>
        </a:ln>
        <a:effectLst>
          <a:outerShdw blurRad="50800" dist="38100" dir="2700000" algn="tl" rotWithShape="0">
            <a:prstClr val="black">
              <a:alpha val="40000"/>
            </a:prstClr>
          </a:outerShdw>
        </a:effectLst>
        <a:scene3d>
          <a:camera prst="obliqueTopLef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latin typeface="Arial" panose="020B0604020202020204" pitchFamily="34" charset="0"/>
              <a:cs typeface="Arial" panose="020B0604020202020204" pitchFamily="34" charset="0"/>
            </a:rPr>
            <a:t>Client Ready</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58</xdr:row>
      <xdr:rowOff>142875</xdr:rowOff>
    </xdr:from>
    <xdr:to>
      <xdr:col>1</xdr:col>
      <xdr:colOff>650299</xdr:colOff>
      <xdr:row>60</xdr:row>
      <xdr:rowOff>6777</xdr:rowOff>
    </xdr:to>
    <xdr:pic>
      <xdr:nvPicPr>
        <xdr:cNvPr id="2" name="Graphic 1">
          <a:extLst>
            <a:ext uri="{FF2B5EF4-FFF2-40B4-BE49-F238E27FC236}">
              <a16:creationId xmlns:a16="http://schemas.microsoft.com/office/drawing/2014/main" id="{AA0ADFE1-4892-4EEE-A07F-511D886959D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3284200"/>
          <a:ext cx="1174174" cy="4481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113</xdr:row>
      <xdr:rowOff>0</xdr:rowOff>
    </xdr:from>
    <xdr:to>
      <xdr:col>1</xdr:col>
      <xdr:colOff>307279</xdr:colOff>
      <xdr:row>114</xdr:row>
      <xdr:rowOff>35396</xdr:rowOff>
    </xdr:to>
    <xdr:pic>
      <xdr:nvPicPr>
        <xdr:cNvPr id="2" name="Graphic 1">
          <a:extLst>
            <a:ext uri="{FF2B5EF4-FFF2-40B4-BE49-F238E27FC236}">
              <a16:creationId xmlns:a16="http://schemas.microsoft.com/office/drawing/2014/main" id="{0930D177-8AD8-40FB-8131-ACCE210674B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23841075"/>
          <a:ext cx="1183579" cy="43544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1</xdr:col>
      <xdr:colOff>571857</xdr:colOff>
      <xdr:row>33</xdr:row>
      <xdr:rowOff>437030</xdr:rowOff>
    </xdr:to>
    <xdr:pic>
      <xdr:nvPicPr>
        <xdr:cNvPr id="2" name="Graphic 1">
          <a:extLst>
            <a:ext uri="{FF2B5EF4-FFF2-40B4-BE49-F238E27FC236}">
              <a16:creationId xmlns:a16="http://schemas.microsoft.com/office/drawing/2014/main" id="{6FF6062D-D0C1-42BD-8B70-9D26D82D935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1229975"/>
          <a:ext cx="1181457" cy="43703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25401</xdr:colOff>
      <xdr:row>3</xdr:row>
      <xdr:rowOff>28576</xdr:rowOff>
    </xdr:from>
    <xdr:to>
      <xdr:col>12</xdr:col>
      <xdr:colOff>615950</xdr:colOff>
      <xdr:row>26</xdr:row>
      <xdr:rowOff>133350</xdr:rowOff>
    </xdr:to>
    <xdr:sp macro="" textlink="">
      <xdr:nvSpPr>
        <xdr:cNvPr id="2" name="TextBox 1">
          <a:extLst>
            <a:ext uri="{FF2B5EF4-FFF2-40B4-BE49-F238E27FC236}">
              <a16:creationId xmlns:a16="http://schemas.microsoft.com/office/drawing/2014/main" id="{6129F912-34DD-4F9E-920D-863665279355}"/>
            </a:ext>
          </a:extLst>
        </xdr:cNvPr>
        <xdr:cNvSpPr txBox="1"/>
      </xdr:nvSpPr>
      <xdr:spPr>
        <a:xfrm>
          <a:off x="28576" y="625476"/>
          <a:ext cx="8477249" cy="4089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Arial" panose="020B0604020202020204" pitchFamily="34" charset="0"/>
              <a:ea typeface="+mn-ea"/>
              <a:cs typeface="Arial" panose="020B0604020202020204" pitchFamily="34" charset="0"/>
            </a:rPr>
            <a:t>Limitations</a:t>
          </a:r>
          <a:endParaRPr lang="en-US" sz="120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en-US" sz="120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information request is intended for the use by</a:t>
          </a:r>
          <a:r>
            <a:rPr lang="en-US" sz="1100" baseline="0">
              <a:solidFill>
                <a:schemeClr val="dk1"/>
              </a:solidFill>
              <a:effectLst/>
              <a:latin typeface="Arial" panose="020B0604020202020204" pitchFamily="34" charset="0"/>
              <a:ea typeface="+mn-ea"/>
              <a:cs typeface="Arial" panose="020B0604020202020204" pitchFamily="34" charset="0"/>
            </a:rPr>
            <a:t> the Arkansas Department of Human Services (DHS)</a:t>
          </a:r>
          <a:r>
            <a:rPr lang="en-US" sz="1100">
              <a:solidFill>
                <a:schemeClr val="dk1"/>
              </a:solidFill>
              <a:effectLst/>
              <a:latin typeface="Arial" panose="020B0604020202020204" pitchFamily="34" charset="0"/>
              <a:ea typeface="+mn-ea"/>
              <a:cs typeface="Arial" panose="020B0604020202020204" pitchFamily="34" charset="0"/>
            </a:rPr>
            <a:t>. Any user of the information</a:t>
          </a:r>
          <a:r>
            <a:rPr lang="en-US" sz="1100" baseline="0">
              <a:solidFill>
                <a:schemeClr val="dk1"/>
              </a:solidFill>
              <a:effectLst/>
              <a:latin typeface="Arial" panose="020B0604020202020204" pitchFamily="34" charset="0"/>
              <a:ea typeface="+mn-ea"/>
              <a:cs typeface="Arial" panose="020B0604020202020204" pitchFamily="34" charset="0"/>
            </a:rPr>
            <a:t> reques</a:t>
          </a:r>
          <a:r>
            <a:rPr lang="en-US" sz="1100">
              <a:solidFill>
                <a:schemeClr val="dk1"/>
              </a:solidFill>
              <a:effectLst/>
              <a:latin typeface="Arial" panose="020B0604020202020204" pitchFamily="34" charset="0"/>
              <a:ea typeface="+mn-ea"/>
              <a:cs typeface="Arial" panose="020B0604020202020204" pitchFamily="34" charset="0"/>
            </a:rPr>
            <a:t>t must possess a certain level of expertise in health care modeling so as not to misinterpret the data presented.</a:t>
          </a:r>
        </a:p>
        <a:p>
          <a:endParaRPr lang="en-US" sz="120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intent of this Survey is to collect wage, staffing, service utilization, and expenditure information from contracted Medicaid providers.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structure of this Survey allows the user to make certain inputs based on</a:t>
          </a:r>
          <a:r>
            <a:rPr lang="en-US" sz="1100" baseline="0">
              <a:solidFill>
                <a:schemeClr val="dk1"/>
              </a:solidFill>
              <a:effectLst/>
              <a:latin typeface="Arial" panose="020B0604020202020204" pitchFamily="34" charset="0"/>
              <a:ea typeface="+mn-ea"/>
              <a:cs typeface="Arial" panose="020B0604020202020204" pitchFamily="34" charset="0"/>
            </a:rPr>
            <a:t> specific instructions</a:t>
          </a:r>
          <a:r>
            <a:rPr lang="en-US" sz="1100">
              <a:solidFill>
                <a:schemeClr val="dk1"/>
              </a:solidFill>
              <a:effectLst/>
              <a:latin typeface="Arial" panose="020B0604020202020204" pitchFamily="34" charset="0"/>
              <a:ea typeface="+mn-ea"/>
              <a:cs typeface="Arial" panose="020B0604020202020204" pitchFamily="34" charset="0"/>
            </a:rPr>
            <a:t>. Milliman makes no guarantee with regard to the performance or accuracy of this Survey once modified or altered from the form in which it is originally provided by Milliman.</a:t>
          </a:r>
        </a:p>
        <a:p>
          <a:endParaRPr lang="en-US" sz="120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Survey may not be provided to any third parties without Milliman’s prior written consent. To the extent that the information contained in this correspondence is provided to any approved third parties, the correspondence should be distributed in its entirety. Any user of the information must possess a certain level of expertise in health care modeling that will allow appropriate use of the information presented.</a:t>
          </a:r>
        </a:p>
        <a:p>
          <a:endParaRPr lang="en-US" sz="120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Milliman makes no representations or warranties regarding the contents of this exhibit to third parties. Likewise, third parties are instructed that they are to place no reliance upon this presentation prepared by Milliman that would result in the creation of any duty or liability under and theory of law by Milliman or its employees to third parties.</a:t>
          </a:r>
        </a:p>
        <a:p>
          <a:endParaRPr lang="en-US" sz="1200">
            <a:effectLst/>
            <a:latin typeface="Arial" panose="020B0604020202020204" pitchFamily="34" charset="0"/>
            <a:cs typeface="Arial" panose="020B0604020202020204" pitchFamily="34" charset="0"/>
          </a:endParaRPr>
        </a:p>
        <a:p>
          <a:endParaRPr lang="en-US" sz="1200" i="1">
            <a:solidFill>
              <a:schemeClr val="dk1"/>
            </a:solidFill>
            <a:effectLst/>
            <a:latin typeface="Arial" panose="020B0604020202020204" pitchFamily="34" charset="0"/>
            <a:ea typeface="+mn-ea"/>
            <a:cs typeface="Arial" panose="020B0604020202020204" pitchFamily="34" charset="0"/>
          </a:endParaRPr>
        </a:p>
        <a:p>
          <a:endParaRPr lang="en-US" sz="1200" i="1">
            <a:solidFill>
              <a:schemeClr val="dk1"/>
            </a:solidFill>
            <a:effectLst/>
            <a:latin typeface="Arial" panose="020B0604020202020204" pitchFamily="34" charset="0"/>
            <a:ea typeface="+mn-ea"/>
            <a:cs typeface="Arial" panose="020B0604020202020204" pitchFamily="34" charset="0"/>
          </a:endParaRPr>
        </a:p>
        <a:p>
          <a:endParaRPr lang="en-US" sz="1200" i="1">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editAs="oneCell">
    <xdr:from>
      <xdr:col>0</xdr:col>
      <xdr:colOff>0</xdr:colOff>
      <xdr:row>27</xdr:row>
      <xdr:rowOff>0</xdr:rowOff>
    </xdr:from>
    <xdr:to>
      <xdr:col>1</xdr:col>
      <xdr:colOff>520808</xdr:colOff>
      <xdr:row>28</xdr:row>
      <xdr:rowOff>0</xdr:rowOff>
    </xdr:to>
    <xdr:pic>
      <xdr:nvPicPr>
        <xdr:cNvPr id="3" name="Graphic 2">
          <a:extLst>
            <a:ext uri="{FF2B5EF4-FFF2-40B4-BE49-F238E27FC236}">
              <a16:creationId xmlns:a16="http://schemas.microsoft.com/office/drawing/2014/main" id="{6482C1EB-2269-4DF7-94C8-A1F6A33168B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4743450"/>
          <a:ext cx="1178033"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321422</xdr:rowOff>
    </xdr:from>
    <xdr:to>
      <xdr:col>0</xdr:col>
      <xdr:colOff>1178656</xdr:colOff>
      <xdr:row>24</xdr:row>
      <xdr:rowOff>67984</xdr:rowOff>
    </xdr:to>
    <xdr:pic>
      <xdr:nvPicPr>
        <xdr:cNvPr id="2" name="Graphic 1">
          <a:extLst>
            <a:ext uri="{FF2B5EF4-FFF2-40B4-BE49-F238E27FC236}">
              <a16:creationId xmlns:a16="http://schemas.microsoft.com/office/drawing/2014/main" id="{05841AFC-4971-41BA-8594-37EC869838E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0132172"/>
          <a:ext cx="1178656" cy="432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92</xdr:row>
      <xdr:rowOff>100854</xdr:rowOff>
    </xdr:from>
    <xdr:to>
      <xdr:col>3</xdr:col>
      <xdr:colOff>231600</xdr:colOff>
      <xdr:row>94</xdr:row>
      <xdr:rowOff>40744</xdr:rowOff>
    </xdr:to>
    <xdr:pic>
      <xdr:nvPicPr>
        <xdr:cNvPr id="2" name="Graphic 1">
          <a:extLst>
            <a:ext uri="{FF2B5EF4-FFF2-40B4-BE49-F238E27FC236}">
              <a16:creationId xmlns:a16="http://schemas.microsoft.com/office/drawing/2014/main" id="{6B5D12F2-3C44-433C-B1B6-B203CE8AB12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6668004"/>
          <a:ext cx="1174575" cy="432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53</xdr:row>
      <xdr:rowOff>100853</xdr:rowOff>
    </xdr:from>
    <xdr:to>
      <xdr:col>2</xdr:col>
      <xdr:colOff>726928</xdr:colOff>
      <xdr:row>55</xdr:row>
      <xdr:rowOff>40608</xdr:rowOff>
    </xdr:to>
    <xdr:pic>
      <xdr:nvPicPr>
        <xdr:cNvPr id="2" name="Graphic 1">
          <a:extLst>
            <a:ext uri="{FF2B5EF4-FFF2-40B4-BE49-F238E27FC236}">
              <a16:creationId xmlns:a16="http://schemas.microsoft.com/office/drawing/2014/main" id="{E6991471-31B2-4874-9924-CE9D02CF502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1848353"/>
          <a:ext cx="1165078" cy="4223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2</xdr:col>
      <xdr:colOff>736104</xdr:colOff>
      <xdr:row>43</xdr:row>
      <xdr:rowOff>63740</xdr:rowOff>
    </xdr:to>
    <xdr:pic>
      <xdr:nvPicPr>
        <xdr:cNvPr id="2" name="Graphic 1">
          <a:extLst>
            <a:ext uri="{FF2B5EF4-FFF2-40B4-BE49-F238E27FC236}">
              <a16:creationId xmlns:a16="http://schemas.microsoft.com/office/drawing/2014/main" id="{1FEC206E-77DB-4204-91BD-085C9710AE8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9267825"/>
          <a:ext cx="1174254" cy="435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100853</xdr:rowOff>
    </xdr:from>
    <xdr:to>
      <xdr:col>1</xdr:col>
      <xdr:colOff>952857</xdr:colOff>
      <xdr:row>41</xdr:row>
      <xdr:rowOff>64809</xdr:rowOff>
    </xdr:to>
    <xdr:pic>
      <xdr:nvPicPr>
        <xdr:cNvPr id="2" name="Graphic 1">
          <a:extLst>
            <a:ext uri="{FF2B5EF4-FFF2-40B4-BE49-F238E27FC236}">
              <a16:creationId xmlns:a16="http://schemas.microsoft.com/office/drawing/2014/main" id="{C93C256D-B32C-4C0E-BB76-0F477155680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8209803"/>
          <a:ext cx="1171932" cy="4370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34</xdr:row>
      <xdr:rowOff>134470</xdr:rowOff>
    </xdr:from>
    <xdr:to>
      <xdr:col>2</xdr:col>
      <xdr:colOff>239630</xdr:colOff>
      <xdr:row>35</xdr:row>
      <xdr:rowOff>416860</xdr:rowOff>
    </xdr:to>
    <xdr:pic>
      <xdr:nvPicPr>
        <xdr:cNvPr id="2" name="Graphic 1">
          <a:extLst>
            <a:ext uri="{FF2B5EF4-FFF2-40B4-BE49-F238E27FC236}">
              <a16:creationId xmlns:a16="http://schemas.microsoft.com/office/drawing/2014/main" id="{E43C7551-E8EE-4EF2-B0BC-D43421E0BE9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6763870"/>
          <a:ext cx="1182605" cy="4443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1</xdr:col>
      <xdr:colOff>846976</xdr:colOff>
      <xdr:row>42</xdr:row>
      <xdr:rowOff>28133</xdr:rowOff>
    </xdr:to>
    <xdr:pic>
      <xdr:nvPicPr>
        <xdr:cNvPr id="2" name="Graphic 1">
          <a:extLst>
            <a:ext uri="{FF2B5EF4-FFF2-40B4-BE49-F238E27FC236}">
              <a16:creationId xmlns:a16="http://schemas.microsoft.com/office/drawing/2014/main" id="{DEEBB214-7B01-4087-AB9D-4413E94A21F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8562975"/>
          <a:ext cx="1180351" cy="4281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11206</xdr:colOff>
      <xdr:row>77</xdr:row>
      <xdr:rowOff>144556</xdr:rowOff>
    </xdr:from>
    <xdr:to>
      <xdr:col>3</xdr:col>
      <xdr:colOff>597764</xdr:colOff>
      <xdr:row>79</xdr:row>
      <xdr:rowOff>45652</xdr:rowOff>
    </xdr:to>
    <xdr:pic>
      <xdr:nvPicPr>
        <xdr:cNvPr id="2" name="Graphic 1">
          <a:extLst>
            <a:ext uri="{FF2B5EF4-FFF2-40B4-BE49-F238E27FC236}">
              <a16:creationId xmlns:a16="http://schemas.microsoft.com/office/drawing/2014/main" id="{439E1C3E-EF0F-4F8C-8207-933BC2B829C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031" y="16286256"/>
          <a:ext cx="1180283" cy="46624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ED0F1F-32B5-41B9-83CB-8E907F917ABB}" name="tbl_master_sheet" displayName="tbl_master_sheet" ref="A10:C25" totalsRowShown="0" headerRowDxfId="7">
  <autoFilter ref="A10:C25" xr:uid="{00000000-0009-0000-0100-000009000000}"/>
  <tableColumns count="3">
    <tableColumn id="1" xr3:uid="{D2B952DD-5627-4743-B4F1-D8EE89C73350}" name="Worksheet"/>
    <tableColumn id="2" xr3:uid="{A355EA3C-51F5-46B4-923D-2B5A07BC6B64}" name="Client Version"/>
    <tableColumn id="3" xr3:uid="{F0C1C1DF-B366-4899-9A97-48C20E4CBF62}" name="Column1" dataDxfId="6"/>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747E-9122-4EF6-B769-88D90D62D906}">
  <sheetPr codeName="a004_Dimensions">
    <tabColor theme="9" tint="0.39997558519241921"/>
  </sheetPr>
  <dimension ref="A1:E69"/>
  <sheetViews>
    <sheetView topLeftCell="A10" zoomScaleNormal="100" workbookViewId="0">
      <selection activeCell="D30" sqref="D30"/>
    </sheetView>
  </sheetViews>
  <sheetFormatPr defaultColWidth="0" defaultRowHeight="12.5" customHeight="1" zeroHeight="1" x14ac:dyDescent="0.25"/>
  <cols>
    <col min="1" max="1" width="32.453125" bestFit="1" customWidth="1"/>
    <col min="2" max="2" width="18.1796875" customWidth="1"/>
    <col min="3" max="3" width="4.453125" customWidth="1"/>
    <col min="4" max="4" width="8.7265625" customWidth="1"/>
    <col min="5" max="5" width="21.54296875" customWidth="1"/>
    <col min="6" max="16384" width="8.7265625" hidden="1"/>
  </cols>
  <sheetData>
    <row r="1" spans="1:5" ht="13" x14ac:dyDescent="0.3">
      <c r="A1" s="1" t="s">
        <v>0</v>
      </c>
      <c r="B1" s="1"/>
      <c r="C1" s="2"/>
      <c r="D1" s="2"/>
      <c r="E1" s="2"/>
    </row>
    <row r="2" spans="1:5" ht="13" x14ac:dyDescent="0.3">
      <c r="A2" s="1" t="str">
        <f>"Provider Cost and Wage Survey - "&amp;YEAR('User Select'!B36)&amp;" Data Collection Tool"</f>
        <v>Provider Cost and Wage Survey - 2025 Data Collection Tool</v>
      </c>
      <c r="B2" s="1"/>
      <c r="C2" s="2"/>
      <c r="D2" s="2"/>
      <c r="E2" s="2"/>
    </row>
    <row r="3" spans="1:5" ht="13" x14ac:dyDescent="0.3">
      <c r="A3" s="1" t="s">
        <v>1</v>
      </c>
      <c r="B3" s="1"/>
      <c r="C3" s="2"/>
      <c r="D3" s="2"/>
      <c r="E3" s="2"/>
    </row>
    <row r="4" spans="1:5" x14ac:dyDescent="0.25">
      <c r="A4" s="2"/>
      <c r="B4" s="2"/>
      <c r="C4" s="2"/>
      <c r="D4" s="2"/>
      <c r="E4" s="2"/>
    </row>
    <row r="5" spans="1:5" ht="13" x14ac:dyDescent="0.3">
      <c r="A5" s="3" t="s">
        <v>2</v>
      </c>
      <c r="B5" s="2"/>
      <c r="C5" s="2"/>
      <c r="D5" s="2"/>
      <c r="E5" s="2"/>
    </row>
    <row r="6" spans="1:5" ht="13" x14ac:dyDescent="0.3">
      <c r="A6" s="3" t="s">
        <v>3</v>
      </c>
      <c r="B6" s="2"/>
      <c r="C6" s="2"/>
      <c r="D6" s="2"/>
      <c r="E6" s="2"/>
    </row>
    <row r="7" spans="1:5" x14ac:dyDescent="0.25">
      <c r="A7" s="2"/>
      <c r="B7" s="2"/>
      <c r="C7" s="2"/>
      <c r="D7" s="2"/>
      <c r="E7" s="2"/>
    </row>
    <row r="8" spans="1:5" ht="13" x14ac:dyDescent="0.3">
      <c r="A8" s="1" t="s">
        <v>4</v>
      </c>
      <c r="B8" s="2"/>
      <c r="C8" s="2"/>
      <c r="D8" s="2"/>
      <c r="E8" s="2"/>
    </row>
    <row r="9" spans="1:5" x14ac:dyDescent="0.25">
      <c r="A9" s="2"/>
      <c r="B9" s="2"/>
      <c r="C9" s="2"/>
      <c r="D9" s="2"/>
      <c r="E9" s="2"/>
    </row>
    <row r="10" spans="1:5" x14ac:dyDescent="0.25">
      <c r="A10" s="4" t="s">
        <v>5</v>
      </c>
      <c r="B10" s="4" t="s">
        <v>6</v>
      </c>
      <c r="C10" s="5" t="s">
        <v>7</v>
      </c>
      <c r="D10" s="2"/>
      <c r="E10" s="2"/>
    </row>
    <row r="11" spans="1:5" x14ac:dyDescent="0.25">
      <c r="A11" s="4" t="s">
        <v>8</v>
      </c>
      <c r="B11" s="4" t="s">
        <v>9</v>
      </c>
      <c r="C11" s="2"/>
      <c r="D11" s="2"/>
      <c r="E11" s="2"/>
    </row>
    <row r="12" spans="1:5" x14ac:dyDescent="0.25">
      <c r="A12" s="4" t="s">
        <v>10</v>
      </c>
      <c r="B12" s="4" t="s">
        <v>11</v>
      </c>
      <c r="C12" s="2"/>
      <c r="D12" s="2"/>
      <c r="E12" s="2"/>
    </row>
    <row r="13" spans="1:5" x14ac:dyDescent="0.25">
      <c r="A13" s="4" t="s">
        <v>12</v>
      </c>
      <c r="B13" s="4" t="s">
        <v>13</v>
      </c>
      <c r="C13" s="2"/>
      <c r="D13" s="2"/>
      <c r="E13" s="2"/>
    </row>
    <row r="14" spans="1:5" x14ac:dyDescent="0.25">
      <c r="A14" s="4" t="s">
        <v>14</v>
      </c>
      <c r="B14" s="4" t="s">
        <v>11</v>
      </c>
      <c r="C14" s="2"/>
      <c r="D14" s="2"/>
      <c r="E14" s="2"/>
    </row>
    <row r="15" spans="1:5" x14ac:dyDescent="0.25">
      <c r="A15" s="4" t="s">
        <v>15</v>
      </c>
      <c r="B15" s="4" t="s">
        <v>11</v>
      </c>
      <c r="C15" s="2"/>
      <c r="D15" s="2"/>
      <c r="E15" s="2"/>
    </row>
    <row r="16" spans="1:5" x14ac:dyDescent="0.25">
      <c r="A16" s="4" t="s">
        <v>16</v>
      </c>
      <c r="B16" s="4" t="s">
        <v>11</v>
      </c>
      <c r="C16" s="5"/>
      <c r="D16" s="2"/>
      <c r="E16" s="2"/>
    </row>
    <row r="17" spans="1:5" x14ac:dyDescent="0.25">
      <c r="A17" s="4" t="s">
        <v>17</v>
      </c>
      <c r="B17" s="4" t="s">
        <v>11</v>
      </c>
      <c r="C17" s="2"/>
      <c r="D17" s="2"/>
      <c r="E17" s="2"/>
    </row>
    <row r="18" spans="1:5" x14ac:dyDescent="0.25">
      <c r="A18" s="4" t="s">
        <v>18</v>
      </c>
      <c r="B18" s="4" t="s">
        <v>11</v>
      </c>
      <c r="C18" s="2"/>
      <c r="D18" s="2"/>
      <c r="E18" s="2"/>
    </row>
    <row r="19" spans="1:5" x14ac:dyDescent="0.25">
      <c r="A19" s="4" t="s">
        <v>19</v>
      </c>
      <c r="B19" s="4" t="s">
        <v>11</v>
      </c>
      <c r="C19" s="2"/>
      <c r="D19" s="2"/>
      <c r="E19" s="2"/>
    </row>
    <row r="20" spans="1:5" x14ac:dyDescent="0.25">
      <c r="A20" s="4" t="s">
        <v>20</v>
      </c>
      <c r="B20" s="4" t="s">
        <v>11</v>
      </c>
      <c r="C20" s="2"/>
      <c r="D20" s="2"/>
      <c r="E20" s="2"/>
    </row>
    <row r="21" spans="1:5" x14ac:dyDescent="0.25">
      <c r="A21" s="4" t="s">
        <v>21</v>
      </c>
      <c r="B21" s="4" t="s">
        <v>11</v>
      </c>
      <c r="C21" s="2"/>
      <c r="D21" s="2"/>
      <c r="E21" s="2"/>
    </row>
    <row r="22" spans="1:5" x14ac:dyDescent="0.25">
      <c r="A22" s="4" t="s">
        <v>22</v>
      </c>
      <c r="B22" s="4" t="s">
        <v>11</v>
      </c>
      <c r="C22" s="2"/>
      <c r="D22" s="2"/>
      <c r="E22" s="2"/>
    </row>
    <row r="23" spans="1:5" x14ac:dyDescent="0.25">
      <c r="A23" s="4" t="s">
        <v>23</v>
      </c>
      <c r="B23" s="4" t="s">
        <v>11</v>
      </c>
      <c r="C23" s="2"/>
      <c r="D23" s="2"/>
      <c r="E23" s="2"/>
    </row>
    <row r="24" spans="1:5" x14ac:dyDescent="0.25">
      <c r="A24" s="4" t="s">
        <v>24</v>
      </c>
      <c r="B24" s="4" t="s">
        <v>11</v>
      </c>
      <c r="C24" s="2"/>
      <c r="D24" s="2"/>
      <c r="E24" s="2"/>
    </row>
    <row r="25" spans="1:5" x14ac:dyDescent="0.25">
      <c r="A25" s="4" t="s">
        <v>25</v>
      </c>
      <c r="B25" s="4" t="s">
        <v>11</v>
      </c>
      <c r="C25" s="2"/>
      <c r="D25" s="2"/>
      <c r="E25" s="2"/>
    </row>
    <row r="26" spans="1:5" x14ac:dyDescent="0.25">
      <c r="A26" s="2"/>
      <c r="B26" s="2"/>
      <c r="C26" s="2"/>
      <c r="D26" s="2"/>
      <c r="E26" s="2"/>
    </row>
    <row r="27" spans="1:5" x14ac:dyDescent="0.25">
      <c r="A27" s="2"/>
      <c r="B27" s="2"/>
      <c r="C27" s="2"/>
      <c r="D27" s="2"/>
      <c r="E27" s="2"/>
    </row>
    <row r="28" spans="1:5" x14ac:dyDescent="0.25">
      <c r="A28" s="2"/>
      <c r="B28" s="2"/>
      <c r="C28" s="2"/>
      <c r="D28" s="2"/>
      <c r="E28" s="2"/>
    </row>
    <row r="29" spans="1:5" x14ac:dyDescent="0.25">
      <c r="A29" s="2"/>
      <c r="B29" s="2"/>
      <c r="C29" s="2"/>
      <c r="D29" s="2"/>
      <c r="E29" s="2"/>
    </row>
    <row r="30" spans="1:5" x14ac:dyDescent="0.25">
      <c r="A30" s="2"/>
      <c r="B30" s="2"/>
      <c r="C30" s="2"/>
      <c r="D30" s="2"/>
      <c r="E30" s="2"/>
    </row>
    <row r="31" spans="1:5" x14ac:dyDescent="0.25">
      <c r="A31" s="2"/>
      <c r="B31" s="2"/>
      <c r="C31" s="2"/>
      <c r="D31" s="2"/>
      <c r="E31" s="2"/>
    </row>
    <row r="32" spans="1:5" x14ac:dyDescent="0.25">
      <c r="A32" s="2"/>
      <c r="B32" s="2"/>
      <c r="C32" s="2"/>
      <c r="D32" s="2"/>
      <c r="E32" s="2"/>
    </row>
    <row r="33" spans="1:5" ht="13" x14ac:dyDescent="0.3">
      <c r="A33" s="1" t="s">
        <v>26</v>
      </c>
      <c r="B33" s="2"/>
      <c r="C33" s="2"/>
      <c r="D33" s="2"/>
      <c r="E33" s="2"/>
    </row>
    <row r="34" spans="1:5" x14ac:dyDescent="0.25">
      <c r="A34" s="2"/>
      <c r="B34" s="2"/>
      <c r="C34" s="2"/>
      <c r="D34" s="2"/>
      <c r="E34" s="2"/>
    </row>
    <row r="35" spans="1:5" x14ac:dyDescent="0.25">
      <c r="A35" s="6" t="s">
        <v>27</v>
      </c>
      <c r="B35" s="7"/>
      <c r="C35" s="8"/>
      <c r="D35" s="2"/>
      <c r="E35" s="2"/>
    </row>
    <row r="36" spans="1:5" x14ac:dyDescent="0.25">
      <c r="A36" s="9" t="s">
        <v>28</v>
      </c>
      <c r="B36" s="10">
        <v>45778</v>
      </c>
      <c r="C36" s="8" t="s">
        <v>29</v>
      </c>
      <c r="D36" s="2"/>
      <c r="E36" s="2"/>
    </row>
    <row r="37" spans="1:5" x14ac:dyDescent="0.25">
      <c r="A37" s="2"/>
      <c r="B37" s="2"/>
      <c r="C37" s="2"/>
      <c r="D37" s="2"/>
      <c r="E37" s="2"/>
    </row>
    <row r="38" spans="1:5" ht="13" x14ac:dyDescent="0.3">
      <c r="A38" s="1" t="s">
        <v>30</v>
      </c>
      <c r="B38" s="2"/>
      <c r="C38" s="2"/>
      <c r="D38" s="2"/>
      <c r="E38" s="2"/>
    </row>
    <row r="39" spans="1:5" ht="13" x14ac:dyDescent="0.3">
      <c r="A39" s="1"/>
      <c r="B39" s="2"/>
      <c r="C39" s="2"/>
      <c r="D39" s="8"/>
      <c r="E39" s="2"/>
    </row>
    <row r="40" spans="1:5" x14ac:dyDescent="0.25">
      <c r="A40" s="5" t="s">
        <v>31</v>
      </c>
      <c r="B40" s="11" t="s">
        <v>32</v>
      </c>
      <c r="C40" s="2"/>
      <c r="D40" s="2"/>
      <c r="E40" s="2"/>
    </row>
    <row r="41" spans="1:5" x14ac:dyDescent="0.25">
      <c r="A41" s="2"/>
      <c r="B41" s="2"/>
      <c r="C41" s="2"/>
      <c r="D41" s="2"/>
      <c r="E41" s="2"/>
    </row>
    <row r="42" spans="1:5" x14ac:dyDescent="0.25">
      <c r="A42" s="2"/>
      <c r="B42" s="2"/>
      <c r="C42" s="2"/>
      <c r="D42" s="2"/>
      <c r="E42" s="2"/>
    </row>
    <row r="43" spans="1:5" x14ac:dyDescent="0.25">
      <c r="A43" s="2"/>
      <c r="B43" s="2"/>
      <c r="C43" s="2"/>
      <c r="D43" s="2"/>
      <c r="E43" s="2"/>
    </row>
    <row r="44" spans="1:5" x14ac:dyDescent="0.25">
      <c r="A44" s="2"/>
      <c r="B44" s="2"/>
      <c r="C44" s="2"/>
      <c r="D44" s="2"/>
      <c r="E44" s="2"/>
    </row>
    <row r="45" spans="1:5" x14ac:dyDescent="0.25">
      <c r="A45" s="2"/>
      <c r="B45" s="2"/>
      <c r="C45" s="2"/>
      <c r="D45" s="2"/>
      <c r="E45" s="2"/>
    </row>
    <row r="46" spans="1:5" x14ac:dyDescent="0.25">
      <c r="A46" s="2"/>
      <c r="B46" s="2"/>
      <c r="C46" s="2"/>
      <c r="D46" s="2"/>
      <c r="E46" s="2"/>
    </row>
    <row r="47" spans="1:5" x14ac:dyDescent="0.25">
      <c r="A47" s="2"/>
      <c r="B47" s="2"/>
      <c r="C47" s="2"/>
      <c r="D47" s="2"/>
      <c r="E47" s="2"/>
    </row>
    <row r="48" spans="1:5" x14ac:dyDescent="0.25">
      <c r="A48" s="2"/>
      <c r="B48" s="2"/>
      <c r="C48" s="2"/>
      <c r="D48" s="2"/>
      <c r="E48" s="2"/>
    </row>
    <row r="49" spans="1:5" x14ac:dyDescent="0.25">
      <c r="A49" s="2"/>
      <c r="B49" s="2"/>
      <c r="C49" s="2"/>
      <c r="D49" s="2"/>
      <c r="E49" s="2"/>
    </row>
    <row r="50" spans="1:5" x14ac:dyDescent="0.25">
      <c r="A50" s="2"/>
      <c r="B50" s="2"/>
      <c r="C50" s="2"/>
      <c r="D50" s="2"/>
      <c r="E50" s="2"/>
    </row>
    <row r="51" spans="1:5" x14ac:dyDescent="0.25">
      <c r="A51" s="2"/>
      <c r="B51" s="2"/>
      <c r="C51" s="2"/>
      <c r="D51" s="2"/>
      <c r="E51" s="2"/>
    </row>
    <row r="52" spans="1:5" x14ac:dyDescent="0.25">
      <c r="A52" s="2"/>
      <c r="B52" s="2"/>
      <c r="C52" s="2"/>
      <c r="D52" s="2"/>
      <c r="E52" s="2"/>
    </row>
    <row r="53" spans="1:5" x14ac:dyDescent="0.25">
      <c r="A53" s="2"/>
      <c r="B53" s="2"/>
      <c r="C53" s="2"/>
      <c r="D53" s="2"/>
      <c r="E53" s="2"/>
    </row>
    <row r="54" spans="1:5" x14ac:dyDescent="0.25">
      <c r="A54" s="2"/>
      <c r="B54" s="2"/>
      <c r="C54" s="2"/>
      <c r="D54" s="2"/>
      <c r="E54" s="2"/>
    </row>
    <row r="55" spans="1:5" x14ac:dyDescent="0.25">
      <c r="A55" s="2"/>
      <c r="B55" s="2"/>
      <c r="C55" s="2"/>
      <c r="D55" s="2"/>
      <c r="E55" s="2"/>
    </row>
    <row r="56" spans="1:5" x14ac:dyDescent="0.25">
      <c r="A56" s="2"/>
      <c r="B56" s="2"/>
      <c r="C56" s="2"/>
      <c r="D56" s="2"/>
      <c r="E56" s="2"/>
    </row>
    <row r="57" spans="1:5" x14ac:dyDescent="0.25">
      <c r="A57" s="2"/>
      <c r="B57" s="2"/>
      <c r="C57" s="2"/>
      <c r="D57" s="2"/>
      <c r="E57" s="2"/>
    </row>
    <row r="58" spans="1:5" x14ac:dyDescent="0.25">
      <c r="A58" s="2"/>
      <c r="B58" s="2"/>
      <c r="C58" s="2"/>
      <c r="D58" s="2"/>
      <c r="E58" s="2"/>
    </row>
    <row r="59" spans="1:5" x14ac:dyDescent="0.25">
      <c r="A59" s="2"/>
      <c r="B59" s="2"/>
      <c r="C59" s="2"/>
      <c r="D59" s="2"/>
      <c r="E59" s="2"/>
    </row>
    <row r="60" spans="1:5" x14ac:dyDescent="0.25">
      <c r="A60" s="2"/>
      <c r="B60" s="2"/>
      <c r="C60" s="2"/>
      <c r="D60" s="2"/>
      <c r="E60" s="2"/>
    </row>
    <row r="61" spans="1:5" x14ac:dyDescent="0.25">
      <c r="A61" s="2"/>
      <c r="B61" s="2"/>
      <c r="C61" s="2"/>
      <c r="D61" s="2"/>
      <c r="E61" s="2"/>
    </row>
    <row r="62" spans="1:5" x14ac:dyDescent="0.25">
      <c r="A62" s="2"/>
      <c r="B62" s="2"/>
      <c r="C62" s="2"/>
      <c r="D62" s="2"/>
      <c r="E62" s="2"/>
    </row>
    <row r="63" spans="1:5" x14ac:dyDescent="0.25">
      <c r="A63" s="2"/>
      <c r="B63" s="2"/>
      <c r="C63" s="2"/>
      <c r="D63" s="2"/>
      <c r="E63" s="2"/>
    </row>
    <row r="64" spans="1:5" x14ac:dyDescent="0.25">
      <c r="C64" s="2"/>
      <c r="D64" s="2"/>
      <c r="E64" s="2"/>
    </row>
    <row r="65" spans="3:5" x14ac:dyDescent="0.25">
      <c r="C65" s="2"/>
      <c r="D65" s="2"/>
      <c r="E65" s="2"/>
    </row>
    <row r="66" spans="3:5" x14ac:dyDescent="0.25">
      <c r="C66" s="2"/>
      <c r="D66" s="2"/>
      <c r="E66" s="2"/>
    </row>
    <row r="67" spans="3:5" x14ac:dyDescent="0.25">
      <c r="C67" s="2"/>
      <c r="D67" s="2"/>
      <c r="E67" s="2"/>
    </row>
    <row r="68" spans="3:5" x14ac:dyDescent="0.25">
      <c r="C68" s="2"/>
    </row>
    <row r="69" spans="3:5" x14ac:dyDescent="0.25">
      <c r="C69" s="2"/>
    </row>
  </sheetData>
  <dataValidations count="1">
    <dataValidation type="list" showInputMessage="1" showErrorMessage="1" prompt="TBD or Show = Visible_x000a_Hide = Hide_x000a_Delete = Delete" sqref="B11:B25" xr:uid="{4BDE0C25-4A17-4F56-8D43-9D1AEE59093E}">
      <formula1>"TBD,Hide,Delete,Show"</formula1>
    </dataValidation>
  </dataValidation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9C378-C1A0-48FF-B169-0AD25FC5C49B}">
  <sheetPr codeName="Sheet11">
    <pageSetUpPr fitToPage="1"/>
  </sheetPr>
  <dimension ref="A1:AS83"/>
  <sheetViews>
    <sheetView showGridLines="0" zoomScale="90" zoomScaleNormal="90" zoomScalePageLayoutView="85" workbookViewId="0"/>
  </sheetViews>
  <sheetFormatPr defaultColWidth="0" defaultRowHeight="12.5" zeroHeight="1" x14ac:dyDescent="0.25"/>
  <cols>
    <col min="1" max="1" width="7.453125" style="640" customWidth="1"/>
    <col min="2" max="2" width="80.81640625" style="640" customWidth="1"/>
    <col min="3" max="3" width="17.7265625" style="640" bestFit="1" customWidth="1"/>
    <col min="4" max="4" width="22.1796875" style="640" customWidth="1"/>
    <col min="5" max="6" width="30.6328125" style="640" customWidth="1"/>
    <col min="7" max="7" width="20.7265625" style="640" customWidth="1"/>
    <col min="8" max="8" width="24.26953125" style="640" customWidth="1"/>
    <col min="9" max="9" width="28.26953125" style="640" customWidth="1"/>
    <col min="10" max="11" width="12.81640625" style="640" customWidth="1"/>
    <col min="12" max="14" width="12.81640625" style="35" customWidth="1"/>
    <col min="15" max="16" width="20.7265625" style="35" customWidth="1"/>
    <col min="17" max="17" width="28.54296875" style="35" customWidth="1"/>
    <col min="18" max="19" width="20.7265625" style="35" customWidth="1"/>
    <col min="20" max="20" width="4.6328125" style="640" customWidth="1"/>
    <col min="21" max="21" width="9.1796875" style="445" hidden="1" customWidth="1"/>
    <col min="22" max="22" width="11.453125" style="445" hidden="1" customWidth="1"/>
    <col min="23" max="23" width="16" style="445" hidden="1" customWidth="1"/>
    <col min="24" max="24" width="11.453125" style="445" hidden="1" customWidth="1"/>
    <col min="25" max="25" width="22.1796875" style="445" hidden="1" customWidth="1"/>
    <col min="26" max="28" width="11.453125" style="445" hidden="1" customWidth="1"/>
    <col min="29" max="29" width="21.1796875" style="445" hidden="1" customWidth="1"/>
    <col min="30" max="30" width="11.453125" style="445" hidden="1" customWidth="1"/>
    <col min="31" max="37" width="10.81640625" style="445" hidden="1" customWidth="1"/>
    <col min="38" max="44" width="9.1796875" style="445" hidden="1" customWidth="1"/>
    <col min="45" max="45" width="10.54296875" style="445" hidden="1" customWidth="1"/>
    <col min="46" max="16384" width="9.1796875" style="445" hidden="1"/>
  </cols>
  <sheetData>
    <row r="1" spans="1:42" ht="15" customHeight="1" x14ac:dyDescent="0.35">
      <c r="A1" s="356" t="str">
        <f>'User Select'!A1</f>
        <v>Arkansas Department of Human Services</v>
      </c>
      <c r="B1" s="492"/>
      <c r="C1" s="492"/>
      <c r="D1" s="492"/>
      <c r="E1" s="492"/>
      <c r="F1" s="492"/>
      <c r="G1" s="492"/>
      <c r="H1" s="492"/>
      <c r="I1" s="492"/>
      <c r="J1" s="492"/>
      <c r="K1" s="492"/>
      <c r="L1" s="492"/>
      <c r="M1" s="492"/>
      <c r="N1" s="492"/>
      <c r="O1" s="492"/>
      <c r="P1" s="492"/>
      <c r="Q1" s="492"/>
      <c r="R1" s="492"/>
      <c r="S1" s="492"/>
      <c r="T1" s="493"/>
      <c r="U1" s="355" t="s">
        <v>33</v>
      </c>
      <c r="W1" s="133"/>
      <c r="X1" s="360"/>
    </row>
    <row r="2" spans="1:42" ht="15" customHeight="1" x14ac:dyDescent="0.35">
      <c r="A2" s="361" t="str">
        <f>'User Select'!A2</f>
        <v>Provider Cost and Wage Survey - 2025 Data Collection Tool</v>
      </c>
      <c r="B2" s="494"/>
      <c r="C2" s="494"/>
      <c r="D2" s="494"/>
      <c r="E2" s="494"/>
      <c r="F2" s="494"/>
      <c r="G2" s="494"/>
      <c r="H2" s="494"/>
      <c r="I2" s="494"/>
      <c r="J2" s="494"/>
      <c r="K2" s="494"/>
      <c r="L2" s="494"/>
      <c r="M2" s="494"/>
      <c r="N2" s="494"/>
      <c r="O2" s="494"/>
      <c r="P2" s="494"/>
      <c r="Q2" s="494"/>
      <c r="R2" s="494"/>
      <c r="S2" s="494"/>
      <c r="T2" s="495"/>
      <c r="U2" s="355"/>
      <c r="W2" s="364"/>
      <c r="X2" s="360"/>
    </row>
    <row r="3" spans="1:42" ht="15" customHeight="1" x14ac:dyDescent="0.25">
      <c r="A3" s="365" t="s">
        <v>305</v>
      </c>
      <c r="B3" s="494"/>
      <c r="C3" s="494"/>
      <c r="D3" s="494"/>
      <c r="E3" s="494"/>
      <c r="F3" s="494"/>
      <c r="G3" s="494"/>
      <c r="H3" s="494"/>
      <c r="I3" s="494"/>
      <c r="J3" s="494"/>
      <c r="K3" s="494"/>
      <c r="L3" s="494"/>
      <c r="M3" s="494"/>
      <c r="N3" s="494"/>
      <c r="O3" s="494"/>
      <c r="P3" s="494"/>
      <c r="Q3" s="494"/>
      <c r="R3" s="494"/>
      <c r="S3" s="494"/>
      <c r="T3" s="495"/>
      <c r="W3" s="496"/>
    </row>
    <row r="4" spans="1:42" ht="13" customHeight="1" x14ac:dyDescent="0.35">
      <c r="A4" s="497"/>
      <c r="B4" s="498"/>
      <c r="C4" s="499"/>
      <c r="D4" s="499"/>
      <c r="E4" s="499"/>
      <c r="F4" s="499"/>
      <c r="G4" s="499"/>
      <c r="H4" s="499"/>
      <c r="I4" s="499"/>
      <c r="J4" s="499"/>
      <c r="K4" s="499"/>
      <c r="L4" s="500"/>
      <c r="M4" s="500"/>
      <c r="N4" s="500"/>
      <c r="O4" s="500"/>
      <c r="P4" s="500"/>
      <c r="Q4" s="500"/>
      <c r="R4" s="500"/>
      <c r="S4" s="500"/>
      <c r="T4" s="501"/>
      <c r="W4" s="427"/>
    </row>
    <row r="5" spans="1:42" s="375" customFormat="1" ht="13" x14ac:dyDescent="0.3">
      <c r="A5" s="147" t="s">
        <v>306</v>
      </c>
      <c r="B5" s="502"/>
      <c r="C5" s="502"/>
      <c r="D5" s="503"/>
      <c r="E5" s="503"/>
      <c r="F5" s="502"/>
      <c r="G5" s="504"/>
      <c r="H5" s="504"/>
      <c r="I5" s="504"/>
      <c r="J5" s="504"/>
      <c r="K5" s="504"/>
      <c r="L5" s="504"/>
      <c r="M5" s="504"/>
      <c r="N5" s="504"/>
      <c r="O5" s="504"/>
      <c r="P5" s="504"/>
      <c r="Q5" s="504"/>
      <c r="R5" s="504"/>
      <c r="S5" s="504"/>
      <c r="T5" s="505"/>
    </row>
    <row r="6" spans="1:42" s="375" customFormat="1" ht="13" x14ac:dyDescent="0.3">
      <c r="A6" s="506"/>
      <c r="B6" s="507"/>
      <c r="C6" s="507"/>
      <c r="D6" s="508"/>
      <c r="E6" s="508"/>
      <c r="F6" s="507"/>
      <c r="G6" s="509"/>
      <c r="H6" s="509"/>
      <c r="I6" s="509"/>
      <c r="J6" s="509"/>
      <c r="K6" s="509"/>
      <c r="L6" s="509"/>
      <c r="M6" s="509"/>
      <c r="N6" s="509"/>
      <c r="O6" s="509"/>
      <c r="P6" s="509"/>
      <c r="Q6" s="509"/>
      <c r="R6" s="509"/>
      <c r="S6" s="509"/>
      <c r="T6" s="510"/>
    </row>
    <row r="7" spans="1:42" ht="16.5" customHeight="1" x14ac:dyDescent="0.35">
      <c r="A7" s="511" t="s">
        <v>71</v>
      </c>
      <c r="B7" s="512"/>
      <c r="C7" s="512"/>
      <c r="D7" s="512"/>
      <c r="E7" s="512"/>
      <c r="F7" s="512"/>
      <c r="G7" s="512"/>
      <c r="H7" s="512"/>
      <c r="I7" s="512"/>
      <c r="J7" s="512"/>
      <c r="K7" s="512"/>
      <c r="L7" s="513"/>
      <c r="M7" s="513"/>
      <c r="N7" s="513"/>
      <c r="O7" s="513"/>
      <c r="P7" s="513"/>
      <c r="Q7" s="513"/>
      <c r="R7" s="513"/>
      <c r="S7" s="513"/>
      <c r="T7" s="514"/>
      <c r="W7" s="515" t="str">
        <f>"Report information as of May 2025"</f>
        <v>Report information as of May 2025</v>
      </c>
    </row>
    <row r="8" spans="1:42" s="516" customFormat="1" ht="16.5" customHeight="1" x14ac:dyDescent="0.25">
      <c r="A8" s="868" t="s">
        <v>307</v>
      </c>
      <c r="B8" s="869"/>
      <c r="C8" s="869"/>
      <c r="D8" s="869"/>
      <c r="E8" s="869"/>
      <c r="F8" s="869"/>
      <c r="G8" s="869"/>
      <c r="H8" s="870"/>
      <c r="I8" s="870"/>
      <c r="J8" s="870"/>
      <c r="K8" s="870"/>
      <c r="L8" s="870"/>
      <c r="M8" s="870"/>
      <c r="N8" s="870"/>
      <c r="O8" s="870"/>
      <c r="P8" s="870"/>
      <c r="Q8" s="870"/>
      <c r="R8" s="870"/>
      <c r="S8" s="870"/>
      <c r="T8" s="514"/>
      <c r="W8" s="517"/>
    </row>
    <row r="9" spans="1:42" ht="16.5" customHeight="1" x14ac:dyDescent="0.3">
      <c r="A9" s="382" t="str">
        <f>$W$7</f>
        <v>Report information as of May 2025</v>
      </c>
      <c r="B9" s="383"/>
      <c r="C9" s="383"/>
      <c r="D9" s="383"/>
      <c r="E9" s="383"/>
      <c r="F9" s="383"/>
      <c r="G9" s="383"/>
      <c r="H9" s="518"/>
      <c r="I9" s="518"/>
      <c r="J9" s="518"/>
      <c r="K9" s="518"/>
      <c r="L9" s="518"/>
      <c r="M9" s="518"/>
      <c r="N9" s="518"/>
      <c r="O9" s="518"/>
      <c r="P9" s="518"/>
      <c r="Q9" s="518"/>
      <c r="R9" s="518"/>
      <c r="S9" s="518"/>
      <c r="T9" s="519"/>
    </row>
    <row r="10" spans="1:42" ht="18.649999999999999" customHeight="1" thickBot="1" x14ac:dyDescent="0.35">
      <c r="A10" s="520"/>
      <c r="B10" s="521"/>
      <c r="C10" s="521"/>
      <c r="D10" s="521"/>
      <c r="E10" s="521"/>
      <c r="F10" s="521"/>
      <c r="G10" s="521"/>
      <c r="H10" s="522"/>
      <c r="I10" s="522"/>
      <c r="J10" s="522"/>
      <c r="K10" s="522"/>
      <c r="L10" s="522"/>
      <c r="M10" s="522"/>
      <c r="N10" s="522"/>
      <c r="O10" s="522"/>
      <c r="P10" s="522"/>
      <c r="Q10" s="522"/>
      <c r="R10" s="522"/>
      <c r="S10" s="522"/>
      <c r="T10" s="523"/>
      <c r="W10" s="524"/>
    </row>
    <row r="11" spans="1:42" ht="14.5" customHeight="1" thickBot="1" x14ac:dyDescent="0.4">
      <c r="A11" s="525"/>
      <c r="B11" s="526"/>
      <c r="C11" s="499"/>
      <c r="D11" s="527"/>
      <c r="E11" s="528" t="s">
        <v>308</v>
      </c>
      <c r="F11" s="529"/>
      <c r="G11" s="530"/>
      <c r="H11" s="531" t="s">
        <v>309</v>
      </c>
      <c r="I11" s="532"/>
      <c r="J11" s="533" t="s">
        <v>310</v>
      </c>
      <c r="K11" s="534"/>
      <c r="L11" s="534"/>
      <c r="M11" s="535"/>
      <c r="N11" s="536"/>
      <c r="O11" s="533" t="s">
        <v>311</v>
      </c>
      <c r="P11" s="537"/>
      <c r="Q11" s="537"/>
      <c r="R11" s="537"/>
      <c r="S11" s="538"/>
      <c r="T11" s="539"/>
      <c r="W11" s="540"/>
    </row>
    <row r="12" spans="1:42" s="552" customFormat="1" ht="81" customHeight="1" x14ac:dyDescent="0.35">
      <c r="A12" s="541"/>
      <c r="B12" s="542" t="s">
        <v>312</v>
      </c>
      <c r="C12" s="543" t="s">
        <v>313</v>
      </c>
      <c r="D12" s="543" t="s">
        <v>314</v>
      </c>
      <c r="E12" s="544" t="s">
        <v>315</v>
      </c>
      <c r="F12" s="545" t="s">
        <v>316</v>
      </c>
      <c r="G12" s="546" t="s">
        <v>317</v>
      </c>
      <c r="H12" s="547" t="s">
        <v>318</v>
      </c>
      <c r="I12" s="548" t="s">
        <v>319</v>
      </c>
      <c r="J12" s="543" t="s">
        <v>320</v>
      </c>
      <c r="K12" s="543" t="s">
        <v>321</v>
      </c>
      <c r="L12" s="543" t="s">
        <v>322</v>
      </c>
      <c r="M12" s="543" t="s">
        <v>323</v>
      </c>
      <c r="N12" s="549" t="s">
        <v>324</v>
      </c>
      <c r="O12" s="543" t="s">
        <v>325</v>
      </c>
      <c r="P12" s="543" t="s">
        <v>326</v>
      </c>
      <c r="Q12" s="543" t="s">
        <v>327</v>
      </c>
      <c r="R12" s="543" t="s">
        <v>328</v>
      </c>
      <c r="S12" s="550" t="s">
        <v>329</v>
      </c>
      <c r="T12" s="551"/>
      <c r="V12" s="553"/>
      <c r="W12" s="554"/>
    </row>
    <row r="13" spans="1:42" ht="15.5" x14ac:dyDescent="0.35">
      <c r="A13" s="525"/>
      <c r="B13" s="555" t="s">
        <v>172</v>
      </c>
      <c r="C13" s="556" t="s">
        <v>173</v>
      </c>
      <c r="D13" s="556" t="s">
        <v>174</v>
      </c>
      <c r="E13" s="557" t="s">
        <v>175</v>
      </c>
      <c r="F13" s="558" t="s">
        <v>223</v>
      </c>
      <c r="G13" s="559" t="s">
        <v>177</v>
      </c>
      <c r="H13" s="557" t="s">
        <v>224</v>
      </c>
      <c r="I13" s="559" t="s">
        <v>225</v>
      </c>
      <c r="J13" s="558" t="s">
        <v>226</v>
      </c>
      <c r="K13" s="558" t="s">
        <v>330</v>
      </c>
      <c r="L13" s="558" t="s">
        <v>331</v>
      </c>
      <c r="M13" s="558" t="s">
        <v>332</v>
      </c>
      <c r="N13" s="560" t="s">
        <v>333</v>
      </c>
      <c r="O13" s="558" t="s">
        <v>334</v>
      </c>
      <c r="P13" s="558" t="s">
        <v>335</v>
      </c>
      <c r="Q13" s="558" t="s">
        <v>336</v>
      </c>
      <c r="R13" s="558" t="s">
        <v>337</v>
      </c>
      <c r="S13" s="561" t="s">
        <v>338</v>
      </c>
      <c r="T13" s="562"/>
      <c r="Z13" s="427"/>
    </row>
    <row r="14" spans="1:42" ht="16" customHeight="1" x14ac:dyDescent="0.35">
      <c r="A14" s="525"/>
      <c r="B14" s="563" t="s">
        <v>102</v>
      </c>
      <c r="C14" s="564" t="s">
        <v>339</v>
      </c>
      <c r="D14" s="565" t="s">
        <v>340</v>
      </c>
      <c r="E14" s="566" t="s">
        <v>66</v>
      </c>
      <c r="F14" s="566" t="s">
        <v>66</v>
      </c>
      <c r="G14" s="567"/>
      <c r="H14" s="568"/>
      <c r="I14" s="568"/>
      <c r="J14" s="569"/>
      <c r="K14" s="569"/>
      <c r="L14" s="569"/>
      <c r="M14" s="569"/>
      <c r="N14" s="570" t="str">
        <f>IF(COUNTA(J14:M14)=0,"",SUM(J14:M14))</f>
        <v/>
      </c>
      <c r="O14" s="567" t="s">
        <v>66</v>
      </c>
      <c r="P14" s="567" t="s">
        <v>66</v>
      </c>
      <c r="Q14" s="568"/>
      <c r="R14" s="568"/>
      <c r="S14" s="571"/>
      <c r="T14" s="572"/>
      <c r="Z14" s="427"/>
      <c r="AP14" s="185" t="s">
        <v>341</v>
      </c>
    </row>
    <row r="15" spans="1:42" ht="16" customHeight="1" x14ac:dyDescent="0.35">
      <c r="A15" s="525"/>
      <c r="B15" s="573" t="s">
        <v>103</v>
      </c>
      <c r="C15" s="574" t="s">
        <v>342</v>
      </c>
      <c r="D15" s="575" t="s">
        <v>343</v>
      </c>
      <c r="E15" s="566" t="s">
        <v>66</v>
      </c>
      <c r="F15" s="566" t="s">
        <v>66</v>
      </c>
      <c r="G15" s="567"/>
      <c r="H15" s="568"/>
      <c r="I15" s="568"/>
      <c r="J15" s="569"/>
      <c r="K15" s="569"/>
      <c r="L15" s="569"/>
      <c r="M15" s="569"/>
      <c r="N15" s="570" t="str">
        <f>IF(COUNTA(J15:M15)=0,"",SUM(J15:M15))</f>
        <v/>
      </c>
      <c r="O15" s="567" t="s">
        <v>66</v>
      </c>
      <c r="P15" s="567" t="s">
        <v>66</v>
      </c>
      <c r="Q15" s="568"/>
      <c r="R15" s="568"/>
      <c r="S15" s="571"/>
      <c r="T15" s="572"/>
      <c r="Z15" s="427"/>
      <c r="AP15" s="185"/>
    </row>
    <row r="16" spans="1:42" ht="16" customHeight="1" x14ac:dyDescent="0.35">
      <c r="A16" s="525"/>
      <c r="B16" s="576" t="s">
        <v>106</v>
      </c>
      <c r="C16" s="564" t="s">
        <v>344</v>
      </c>
      <c r="D16" s="565" t="s">
        <v>343</v>
      </c>
      <c r="E16" s="566" t="s">
        <v>66</v>
      </c>
      <c r="F16" s="566" t="s">
        <v>66</v>
      </c>
      <c r="G16" s="577"/>
      <c r="H16" s="578"/>
      <c r="I16" s="578"/>
      <c r="J16" s="579"/>
      <c r="K16" s="579"/>
      <c r="L16" s="579"/>
      <c r="M16" s="579"/>
      <c r="N16" s="580" t="str">
        <f t="shared" ref="N16:N29" si="0">IF(COUNTA(J16:M16)=0,"",SUM(J16:M16))</f>
        <v/>
      </c>
      <c r="O16" s="577" t="s">
        <v>66</v>
      </c>
      <c r="P16" s="577" t="s">
        <v>66</v>
      </c>
      <c r="Q16" s="578"/>
      <c r="R16" s="578"/>
      <c r="S16" s="581"/>
      <c r="T16" s="572"/>
      <c r="V16" s="582" t="s">
        <v>345</v>
      </c>
      <c r="W16" s="583" t="s">
        <v>66</v>
      </c>
      <c r="X16" s="584" t="s">
        <v>66</v>
      </c>
      <c r="Y16" s="585" t="s">
        <v>346</v>
      </c>
    </row>
    <row r="17" spans="1:26" ht="16" customHeight="1" x14ac:dyDescent="0.35">
      <c r="A17" s="525"/>
      <c r="B17" s="586" t="s">
        <v>104</v>
      </c>
      <c r="C17" s="587" t="s">
        <v>347</v>
      </c>
      <c r="D17" s="588" t="s">
        <v>340</v>
      </c>
      <c r="E17" s="566" t="s">
        <v>66</v>
      </c>
      <c r="F17" s="566" t="s">
        <v>66</v>
      </c>
      <c r="G17" s="577"/>
      <c r="H17" s="578"/>
      <c r="I17" s="578"/>
      <c r="J17" s="579"/>
      <c r="K17" s="579"/>
      <c r="L17" s="579"/>
      <c r="M17" s="579"/>
      <c r="N17" s="580" t="str">
        <f t="shared" si="0"/>
        <v/>
      </c>
      <c r="O17" s="577" t="s">
        <v>66</v>
      </c>
      <c r="P17" s="577" t="s">
        <v>66</v>
      </c>
      <c r="Q17" s="578"/>
      <c r="R17" s="578"/>
      <c r="S17" s="581"/>
      <c r="T17" s="572"/>
      <c r="W17" s="583" t="s">
        <v>69</v>
      </c>
      <c r="X17" s="584" t="s">
        <v>66</v>
      </c>
      <c r="Y17" s="585" t="s">
        <v>348</v>
      </c>
    </row>
    <row r="18" spans="1:26" ht="16" customHeight="1" x14ac:dyDescent="0.35">
      <c r="A18" s="525"/>
      <c r="B18" s="576" t="s">
        <v>349</v>
      </c>
      <c r="C18" s="564" t="s">
        <v>339</v>
      </c>
      <c r="D18" s="565" t="s">
        <v>343</v>
      </c>
      <c r="E18" s="566" t="s">
        <v>66</v>
      </c>
      <c r="F18" s="566" t="s">
        <v>66</v>
      </c>
      <c r="G18" s="577"/>
      <c r="H18" s="578"/>
      <c r="I18" s="578"/>
      <c r="J18" s="579"/>
      <c r="K18" s="579"/>
      <c r="L18" s="579"/>
      <c r="M18" s="579"/>
      <c r="N18" s="580" t="str">
        <f t="shared" si="0"/>
        <v/>
      </c>
      <c r="O18" s="577" t="s">
        <v>66</v>
      </c>
      <c r="P18" s="577" t="s">
        <v>66</v>
      </c>
      <c r="Q18" s="578"/>
      <c r="R18" s="578"/>
      <c r="S18" s="581"/>
      <c r="T18" s="572"/>
      <c r="V18"/>
      <c r="W18" s="589" t="s">
        <v>70</v>
      </c>
      <c r="X18" s="49"/>
      <c r="Y18" s="585" t="s">
        <v>350</v>
      </c>
    </row>
    <row r="19" spans="1:26" ht="16" customHeight="1" x14ac:dyDescent="0.35">
      <c r="A19" s="525"/>
      <c r="B19" s="586" t="s">
        <v>108</v>
      </c>
      <c r="C19" s="587" t="s">
        <v>351</v>
      </c>
      <c r="D19" s="588" t="s">
        <v>343</v>
      </c>
      <c r="E19" s="590" t="s">
        <v>182</v>
      </c>
      <c r="F19" s="566" t="s">
        <v>66</v>
      </c>
      <c r="G19" s="577"/>
      <c r="H19" s="578"/>
      <c r="I19" s="578"/>
      <c r="J19" s="579"/>
      <c r="K19" s="579"/>
      <c r="L19" s="579"/>
      <c r="M19" s="579"/>
      <c r="N19" s="580" t="str">
        <f t="shared" si="0"/>
        <v/>
      </c>
      <c r="O19" s="577" t="s">
        <v>66</v>
      </c>
      <c r="P19" s="577" t="s">
        <v>66</v>
      </c>
      <c r="Q19" s="578"/>
      <c r="R19" s="578"/>
      <c r="S19" s="581"/>
      <c r="T19" s="572"/>
      <c r="W19" s="583" t="s">
        <v>352</v>
      </c>
      <c r="X19" s="584"/>
      <c r="Y19" s="585" t="s">
        <v>322</v>
      </c>
    </row>
    <row r="20" spans="1:26" ht="16" customHeight="1" x14ac:dyDescent="0.35">
      <c r="A20" s="525"/>
      <c r="B20" s="576" t="s">
        <v>353</v>
      </c>
      <c r="C20" s="564" t="s">
        <v>339</v>
      </c>
      <c r="D20" s="565" t="s">
        <v>343</v>
      </c>
      <c r="E20" s="566" t="s">
        <v>66</v>
      </c>
      <c r="F20" s="566" t="s">
        <v>66</v>
      </c>
      <c r="G20" s="577"/>
      <c r="H20" s="578"/>
      <c r="I20" s="578"/>
      <c r="J20" s="579"/>
      <c r="K20" s="579"/>
      <c r="L20" s="579"/>
      <c r="M20" s="579"/>
      <c r="N20" s="580" t="str">
        <f t="shared" si="0"/>
        <v/>
      </c>
      <c r="O20" s="577" t="s">
        <v>66</v>
      </c>
      <c r="P20" s="577" t="s">
        <v>66</v>
      </c>
      <c r="Q20" s="578"/>
      <c r="R20" s="578"/>
      <c r="S20" s="581"/>
      <c r="T20" s="572"/>
      <c r="V20"/>
      <c r="W20"/>
      <c r="X20"/>
    </row>
    <row r="21" spans="1:26" ht="16" customHeight="1" x14ac:dyDescent="0.35">
      <c r="A21" s="525"/>
      <c r="B21" s="586" t="s">
        <v>116</v>
      </c>
      <c r="C21" s="587" t="s">
        <v>354</v>
      </c>
      <c r="D21" s="588" t="s">
        <v>343</v>
      </c>
      <c r="E21" s="566" t="s">
        <v>66</v>
      </c>
      <c r="F21" s="566" t="s">
        <v>66</v>
      </c>
      <c r="G21" s="577"/>
      <c r="H21" s="578"/>
      <c r="I21" s="578"/>
      <c r="J21" s="579"/>
      <c r="K21" s="579"/>
      <c r="L21" s="579"/>
      <c r="M21" s="579"/>
      <c r="N21" s="580" t="str">
        <f t="shared" si="0"/>
        <v/>
      </c>
      <c r="O21" s="577" t="s">
        <v>66</v>
      </c>
      <c r="P21" s="577" t="s">
        <v>66</v>
      </c>
      <c r="Q21" s="578"/>
      <c r="R21" s="578"/>
      <c r="S21" s="581"/>
      <c r="T21" s="572"/>
      <c r="V21"/>
      <c r="W21" s="4"/>
      <c r="X21" s="591"/>
      <c r="Y21"/>
    </row>
    <row r="22" spans="1:26" ht="16" customHeight="1" x14ac:dyDescent="0.35">
      <c r="A22" s="525"/>
      <c r="B22" s="576" t="s">
        <v>118</v>
      </c>
      <c r="C22" s="564" t="s">
        <v>354</v>
      </c>
      <c r="D22" s="565" t="s">
        <v>343</v>
      </c>
      <c r="E22" s="566" t="s">
        <v>66</v>
      </c>
      <c r="F22" s="566" t="s">
        <v>66</v>
      </c>
      <c r="G22" s="577"/>
      <c r="H22" s="578"/>
      <c r="I22" s="578"/>
      <c r="J22" s="579"/>
      <c r="K22" s="579"/>
      <c r="L22" s="579"/>
      <c r="M22" s="579"/>
      <c r="N22" s="580" t="str">
        <f t="shared" si="0"/>
        <v/>
      </c>
      <c r="O22" s="577" t="s">
        <v>66</v>
      </c>
      <c r="P22" s="577" t="s">
        <v>66</v>
      </c>
      <c r="Q22" s="578"/>
      <c r="R22" s="578"/>
      <c r="S22" s="581"/>
      <c r="T22" s="572"/>
      <c r="V22"/>
      <c r="W22" s="4"/>
      <c r="X22" s="591"/>
      <c r="Y22"/>
    </row>
    <row r="23" spans="1:26" ht="16" customHeight="1" x14ac:dyDescent="0.35">
      <c r="A23" s="525"/>
      <c r="B23" s="586" t="s">
        <v>355</v>
      </c>
      <c r="C23" s="587" t="s">
        <v>356</v>
      </c>
      <c r="D23" s="588" t="s">
        <v>340</v>
      </c>
      <c r="E23" s="566" t="s">
        <v>66</v>
      </c>
      <c r="F23" s="566" t="s">
        <v>66</v>
      </c>
      <c r="G23" s="577"/>
      <c r="H23" s="578"/>
      <c r="I23" s="578"/>
      <c r="J23" s="579"/>
      <c r="K23" s="579"/>
      <c r="L23" s="579"/>
      <c r="M23" s="579"/>
      <c r="N23" s="580" t="str">
        <f t="shared" si="0"/>
        <v/>
      </c>
      <c r="O23" s="577" t="s">
        <v>66</v>
      </c>
      <c r="P23" s="577" t="s">
        <v>66</v>
      </c>
      <c r="Q23" s="578"/>
      <c r="R23" s="578"/>
      <c r="S23" s="581"/>
      <c r="T23" s="572"/>
      <c r="V23"/>
      <c r="W23"/>
      <c r="X23"/>
      <c r="Y23"/>
    </row>
    <row r="24" spans="1:26" ht="16" customHeight="1" x14ac:dyDescent="0.35">
      <c r="A24" s="525"/>
      <c r="B24" s="576" t="s">
        <v>357</v>
      </c>
      <c r="C24" s="564" t="s">
        <v>358</v>
      </c>
      <c r="D24" s="565" t="s">
        <v>340</v>
      </c>
      <c r="E24" s="566" t="s">
        <v>66</v>
      </c>
      <c r="F24" s="566" t="s">
        <v>66</v>
      </c>
      <c r="G24" s="577"/>
      <c r="H24" s="578"/>
      <c r="I24" s="578"/>
      <c r="J24" s="579"/>
      <c r="K24" s="579"/>
      <c r="L24" s="579"/>
      <c r="M24" s="579"/>
      <c r="N24" s="580" t="str">
        <f t="shared" si="0"/>
        <v/>
      </c>
      <c r="O24" s="577" t="s">
        <v>66</v>
      </c>
      <c r="P24" s="577" t="s">
        <v>66</v>
      </c>
      <c r="Q24" s="578"/>
      <c r="R24" s="578"/>
      <c r="S24" s="581"/>
      <c r="T24" s="572"/>
      <c r="V24"/>
      <c r="W24"/>
      <c r="X24"/>
      <c r="Y24"/>
    </row>
    <row r="25" spans="1:26" ht="16" customHeight="1" x14ac:dyDescent="0.35">
      <c r="A25" s="525"/>
      <c r="B25" s="586" t="s">
        <v>359</v>
      </c>
      <c r="C25" s="587" t="s">
        <v>360</v>
      </c>
      <c r="D25" s="588" t="s">
        <v>340</v>
      </c>
      <c r="E25" s="566" t="s">
        <v>66</v>
      </c>
      <c r="F25" s="566" t="s">
        <v>66</v>
      </c>
      <c r="G25" s="577"/>
      <c r="H25" s="578"/>
      <c r="I25" s="578"/>
      <c r="J25" s="579"/>
      <c r="K25" s="579"/>
      <c r="L25" s="579"/>
      <c r="M25" s="579"/>
      <c r="N25" s="580" t="str">
        <f t="shared" si="0"/>
        <v/>
      </c>
      <c r="O25" s="577" t="s">
        <v>66</v>
      </c>
      <c r="P25" s="577" t="s">
        <v>66</v>
      </c>
      <c r="Q25" s="578"/>
      <c r="R25" s="578"/>
      <c r="S25" s="581"/>
      <c r="T25" s="572"/>
      <c r="V25"/>
      <c r="W25" s="4"/>
      <c r="X25"/>
      <c r="Y25"/>
    </row>
    <row r="26" spans="1:26" ht="15.5" customHeight="1" x14ac:dyDescent="0.35">
      <c r="A26" s="525"/>
      <c r="B26" s="576" t="s">
        <v>361</v>
      </c>
      <c r="C26" s="564" t="s">
        <v>362</v>
      </c>
      <c r="D26" s="565" t="s">
        <v>340</v>
      </c>
      <c r="E26" s="566" t="s">
        <v>66</v>
      </c>
      <c r="F26" s="566" t="s">
        <v>66</v>
      </c>
      <c r="G26" s="577"/>
      <c r="H26" s="578"/>
      <c r="I26" s="578"/>
      <c r="J26" s="579"/>
      <c r="K26" s="579"/>
      <c r="L26" s="579"/>
      <c r="M26" s="579"/>
      <c r="N26" s="580" t="str">
        <f t="shared" si="0"/>
        <v/>
      </c>
      <c r="O26" s="577" t="s">
        <v>66</v>
      </c>
      <c r="P26" s="577" t="s">
        <v>66</v>
      </c>
      <c r="Q26" s="578"/>
      <c r="R26" s="578"/>
      <c r="S26" s="581"/>
      <c r="T26" s="572"/>
      <c r="V26"/>
      <c r="W26"/>
      <c r="X26"/>
      <c r="Y26"/>
      <c r="Z26" s="427"/>
    </row>
    <row r="27" spans="1:26" ht="16" customHeight="1" x14ac:dyDescent="0.35">
      <c r="A27" s="525"/>
      <c r="B27" s="586" t="s">
        <v>110</v>
      </c>
      <c r="C27" s="587" t="s">
        <v>363</v>
      </c>
      <c r="D27" s="588" t="s">
        <v>364</v>
      </c>
      <c r="E27" s="590" t="s">
        <v>190</v>
      </c>
      <c r="F27" s="566" t="s">
        <v>66</v>
      </c>
      <c r="G27" s="577"/>
      <c r="H27" s="578"/>
      <c r="I27" s="578"/>
      <c r="J27" s="579"/>
      <c r="K27" s="579"/>
      <c r="L27" s="579"/>
      <c r="M27" s="579"/>
      <c r="N27" s="580" t="str">
        <f t="shared" si="0"/>
        <v/>
      </c>
      <c r="O27" s="577" t="s">
        <v>66</v>
      </c>
      <c r="P27" s="577" t="s">
        <v>66</v>
      </c>
      <c r="Q27" s="578"/>
      <c r="R27" s="578"/>
      <c r="S27" s="581"/>
      <c r="T27" s="572"/>
      <c r="V27"/>
      <c r="W27"/>
      <c r="X27"/>
      <c r="Y27"/>
    </row>
    <row r="28" spans="1:26" ht="16" customHeight="1" x14ac:dyDescent="0.35">
      <c r="A28" s="525"/>
      <c r="B28" s="576" t="s">
        <v>120</v>
      </c>
      <c r="C28" s="564" t="s">
        <v>365</v>
      </c>
      <c r="D28" s="565" t="s">
        <v>343</v>
      </c>
      <c r="E28" s="566" t="s">
        <v>66</v>
      </c>
      <c r="F28" s="566" t="s">
        <v>66</v>
      </c>
      <c r="G28" s="577"/>
      <c r="H28" s="578"/>
      <c r="I28" s="578"/>
      <c r="J28" s="579"/>
      <c r="K28" s="579"/>
      <c r="L28" s="579"/>
      <c r="M28" s="579"/>
      <c r="N28" s="580" t="str">
        <f t="shared" si="0"/>
        <v/>
      </c>
      <c r="O28" s="577" t="s">
        <v>66</v>
      </c>
      <c r="P28" s="577" t="s">
        <v>66</v>
      </c>
      <c r="Q28" s="578"/>
      <c r="R28" s="578"/>
      <c r="S28" s="581"/>
      <c r="T28" s="572"/>
      <c r="V28"/>
      <c r="W28"/>
      <c r="X28"/>
      <c r="Y28"/>
    </row>
    <row r="29" spans="1:26" ht="16" customHeight="1" thickBot="1" x14ac:dyDescent="0.4">
      <c r="A29" s="525"/>
      <c r="B29" s="592" t="s">
        <v>126</v>
      </c>
      <c r="C29" s="593" t="s">
        <v>366</v>
      </c>
      <c r="D29" s="594" t="s">
        <v>367</v>
      </c>
      <c r="E29" s="595" t="s">
        <v>66</v>
      </c>
      <c r="F29" s="595" t="s">
        <v>66</v>
      </c>
      <c r="G29" s="596"/>
      <c r="H29" s="597"/>
      <c r="I29" s="597"/>
      <c r="J29" s="598"/>
      <c r="K29" s="598"/>
      <c r="L29" s="598"/>
      <c r="M29" s="598"/>
      <c r="N29" s="599" t="str">
        <f t="shared" si="0"/>
        <v/>
      </c>
      <c r="O29" s="596" t="s">
        <v>66</v>
      </c>
      <c r="P29" s="596" t="s">
        <v>66</v>
      </c>
      <c r="Q29" s="597"/>
      <c r="R29" s="597"/>
      <c r="S29" s="600"/>
      <c r="T29" s="572"/>
      <c r="V29"/>
      <c r="W29"/>
      <c r="X29"/>
      <c r="Y29" s="4"/>
    </row>
    <row r="30" spans="1:26" ht="13" x14ac:dyDescent="0.3">
      <c r="A30" s="601"/>
      <c r="B30" s="602"/>
      <c r="C30" s="602"/>
      <c r="D30" s="602"/>
      <c r="E30" s="602"/>
      <c r="F30" s="602"/>
      <c r="G30" s="603"/>
      <c r="H30" s="603"/>
      <c r="I30" s="603"/>
      <c r="J30" s="603"/>
      <c r="K30" s="603"/>
      <c r="L30" s="603"/>
      <c r="M30" s="603"/>
      <c r="N30" s="603"/>
      <c r="O30" s="603"/>
      <c r="P30" s="603"/>
      <c r="Q30" s="603"/>
      <c r="R30" s="603"/>
      <c r="S30" s="603"/>
      <c r="T30" s="572"/>
      <c r="V30"/>
      <c r="W30"/>
      <c r="X30"/>
      <c r="Y30"/>
      <c r="Z30" s="427"/>
    </row>
    <row r="31" spans="1:26" s="375" customFormat="1" ht="13" x14ac:dyDescent="0.3">
      <c r="A31" s="147" t="s">
        <v>368</v>
      </c>
      <c r="B31" s="502"/>
      <c r="C31" s="502"/>
      <c r="D31" s="503"/>
      <c r="E31" s="503"/>
      <c r="F31" s="502"/>
      <c r="G31" s="504"/>
      <c r="H31" s="504"/>
      <c r="I31" s="504"/>
      <c r="J31" s="504"/>
      <c r="K31" s="504"/>
      <c r="L31" s="504"/>
      <c r="M31" s="504"/>
      <c r="N31" s="504"/>
      <c r="O31" s="504"/>
      <c r="P31" s="504"/>
      <c r="Q31" s="504"/>
      <c r="R31" s="504"/>
      <c r="S31" s="504"/>
      <c r="T31" s="505"/>
    </row>
    <row r="32" spans="1:26" s="375" customFormat="1" ht="13" x14ac:dyDescent="0.3">
      <c r="A32" s="251"/>
      <c r="B32" s="507"/>
      <c r="C32" s="507"/>
      <c r="D32" s="508"/>
      <c r="E32" s="508"/>
      <c r="F32" s="507"/>
      <c r="G32" s="509"/>
      <c r="H32" s="509"/>
      <c r="I32" s="509"/>
      <c r="J32" s="509"/>
      <c r="K32" s="509"/>
      <c r="L32" s="509"/>
      <c r="M32" s="509"/>
      <c r="N32" s="509"/>
      <c r="O32" s="509"/>
      <c r="P32" s="509"/>
      <c r="Q32" s="509"/>
      <c r="R32" s="509"/>
      <c r="S32" s="509"/>
      <c r="T32" s="510"/>
    </row>
    <row r="33" spans="1:20" s="375" customFormat="1" ht="16" customHeight="1" x14ac:dyDescent="0.3">
      <c r="A33" s="604" t="s">
        <v>71</v>
      </c>
      <c r="B33" s="605"/>
      <c r="C33" s="606"/>
      <c r="D33" s="606"/>
      <c r="E33" s="607"/>
      <c r="F33" s="608"/>
      <c r="G33" s="609"/>
      <c r="H33" s="608"/>
      <c r="I33" s="608"/>
      <c r="J33" s="608"/>
      <c r="K33" s="608"/>
      <c r="L33" s="608"/>
      <c r="M33" s="608"/>
      <c r="N33" s="608"/>
      <c r="O33" s="608"/>
      <c r="P33" s="608"/>
      <c r="Q33" s="608"/>
      <c r="R33" s="608"/>
      <c r="S33" s="608"/>
      <c r="T33" s="610"/>
    </row>
    <row r="34" spans="1:20" s="375" customFormat="1" ht="16.5" customHeight="1" x14ac:dyDescent="0.3">
      <c r="A34" s="611" t="s">
        <v>369</v>
      </c>
      <c r="B34" s="605"/>
      <c r="C34" s="606"/>
      <c r="D34" s="606"/>
      <c r="E34" s="607"/>
      <c r="F34" s="608"/>
      <c r="G34" s="609"/>
      <c r="H34" s="608"/>
      <c r="I34" s="608"/>
      <c r="J34" s="608"/>
      <c r="K34" s="608"/>
      <c r="L34" s="608"/>
      <c r="M34" s="608"/>
      <c r="N34" s="608"/>
      <c r="O34" s="608"/>
      <c r="P34" s="608"/>
      <c r="Q34" s="608"/>
      <c r="R34" s="608"/>
      <c r="S34" s="608"/>
      <c r="T34" s="610"/>
    </row>
    <row r="35" spans="1:20" s="375" customFormat="1" ht="16.5" customHeight="1" x14ac:dyDescent="0.3">
      <c r="A35" s="382" t="str">
        <f>$W$7</f>
        <v>Report information as of May 2025</v>
      </c>
      <c r="B35" s="605"/>
      <c r="C35" s="606"/>
      <c r="D35" s="606"/>
      <c r="E35" s="607"/>
      <c r="F35" s="608"/>
      <c r="G35" s="609"/>
      <c r="H35" s="608"/>
      <c r="I35" s="608"/>
      <c r="J35" s="608"/>
      <c r="K35" s="608"/>
      <c r="L35" s="608"/>
      <c r="M35" s="608"/>
      <c r="N35" s="608"/>
      <c r="O35" s="608"/>
      <c r="P35" s="608"/>
      <c r="Q35" s="608"/>
      <c r="R35" s="608"/>
      <c r="S35" s="608"/>
      <c r="T35" s="610"/>
    </row>
    <row r="36" spans="1:20" s="375" customFormat="1" ht="13.5" thickBot="1" x14ac:dyDescent="0.35">
      <c r="A36" s="612"/>
      <c r="B36" s="154"/>
      <c r="C36" s="613"/>
      <c r="D36" s="155"/>
      <c r="E36" s="155"/>
      <c r="F36" s="154"/>
      <c r="G36" s="156"/>
      <c r="H36" s="2"/>
      <c r="I36" s="156"/>
      <c r="J36" s="156"/>
      <c r="K36" s="156"/>
      <c r="L36" s="156"/>
      <c r="M36" s="156"/>
      <c r="N36" s="156"/>
      <c r="O36" s="156"/>
      <c r="P36" s="156"/>
      <c r="Q36" s="156"/>
      <c r="R36" s="156"/>
      <c r="S36" s="156"/>
      <c r="T36" s="157"/>
    </row>
    <row r="37" spans="1:20" s="375" customFormat="1" ht="39" x14ac:dyDescent="0.25">
      <c r="A37" s="153"/>
      <c r="B37" s="614" t="s">
        <v>312</v>
      </c>
      <c r="C37" s="615" t="s">
        <v>370</v>
      </c>
      <c r="D37" s="5"/>
      <c r="E37" s="616"/>
      <c r="F37" s="2"/>
      <c r="G37" s="154"/>
      <c r="H37" s="2"/>
      <c r="I37" s="156"/>
      <c r="J37" s="156"/>
      <c r="K37" s="156"/>
      <c r="L37" s="156"/>
      <c r="M37" s="156"/>
      <c r="N37" s="156"/>
      <c r="O37" s="156"/>
      <c r="P37" s="156"/>
      <c r="Q37" s="156"/>
      <c r="R37" s="156"/>
      <c r="S37" s="156"/>
      <c r="T37" s="157"/>
    </row>
    <row r="38" spans="1:20" s="375" customFormat="1" ht="13" x14ac:dyDescent="0.25">
      <c r="A38" s="153"/>
      <c r="B38" s="617" t="s">
        <v>172</v>
      </c>
      <c r="C38" s="618" t="s">
        <v>173</v>
      </c>
      <c r="D38" s="5"/>
      <c r="E38" s="616"/>
      <c r="F38" s="2"/>
      <c r="G38" s="154"/>
      <c r="H38" s="2"/>
      <c r="I38" s="156"/>
      <c r="J38" s="156"/>
      <c r="K38" s="156"/>
      <c r="L38" s="156"/>
      <c r="M38" s="156"/>
      <c r="N38" s="156"/>
      <c r="O38" s="156"/>
      <c r="P38" s="156"/>
      <c r="Q38" s="156"/>
      <c r="R38" s="156"/>
      <c r="S38" s="156"/>
      <c r="T38" s="157"/>
    </row>
    <row r="39" spans="1:20" s="375" customFormat="1" ht="16" customHeight="1" x14ac:dyDescent="0.25">
      <c r="A39" s="153"/>
      <c r="B39" s="619" t="s">
        <v>103</v>
      </c>
      <c r="C39" s="581"/>
      <c r="D39" s="2"/>
      <c r="E39" s="616"/>
      <c r="F39" s="2"/>
      <c r="G39" s="154"/>
      <c r="H39" s="2"/>
      <c r="I39" s="156"/>
      <c r="J39" s="156"/>
      <c r="K39" s="156"/>
      <c r="L39" s="156"/>
      <c r="M39" s="156"/>
      <c r="N39" s="156"/>
      <c r="O39" s="156"/>
      <c r="P39" s="156"/>
      <c r="Q39" s="156"/>
      <c r="R39" s="156"/>
      <c r="S39" s="156"/>
      <c r="T39" s="157"/>
    </row>
    <row r="40" spans="1:20" s="375" customFormat="1" ht="16" customHeight="1" x14ac:dyDescent="0.25">
      <c r="A40" s="153"/>
      <c r="B40" s="620" t="s">
        <v>104</v>
      </c>
      <c r="C40" s="581"/>
      <c r="D40" s="2"/>
      <c r="E40" s="616"/>
      <c r="F40" s="2"/>
      <c r="G40" s="154"/>
      <c r="H40" s="2"/>
      <c r="I40" s="156"/>
      <c r="J40" s="156"/>
      <c r="K40" s="156"/>
      <c r="L40" s="156"/>
      <c r="M40" s="156"/>
      <c r="N40" s="156"/>
      <c r="O40" s="156"/>
      <c r="P40" s="156"/>
      <c r="Q40" s="156"/>
      <c r="R40" s="156"/>
      <c r="S40" s="156"/>
      <c r="T40" s="157"/>
    </row>
    <row r="41" spans="1:20" s="375" customFormat="1" ht="16" customHeight="1" x14ac:dyDescent="0.25">
      <c r="A41" s="153"/>
      <c r="B41" s="619" t="s">
        <v>349</v>
      </c>
      <c r="C41" s="581"/>
      <c r="D41" s="2"/>
      <c r="E41" s="616"/>
      <c r="F41" s="2"/>
      <c r="G41" s="154"/>
      <c r="H41" s="2"/>
      <c r="I41" s="156"/>
      <c r="J41" s="156"/>
      <c r="K41" s="156"/>
      <c r="L41" s="156"/>
      <c r="M41" s="156"/>
      <c r="N41" s="156"/>
      <c r="O41" s="156"/>
      <c r="P41" s="156"/>
      <c r="Q41" s="156"/>
      <c r="R41" s="156"/>
      <c r="S41" s="156"/>
      <c r="T41" s="157"/>
    </row>
    <row r="42" spans="1:20" s="375" customFormat="1" ht="16" customHeight="1" x14ac:dyDescent="0.25">
      <c r="A42" s="153"/>
      <c r="B42" s="620" t="s">
        <v>108</v>
      </c>
      <c r="C42" s="581"/>
      <c r="D42" s="2"/>
      <c r="E42" s="616"/>
      <c r="F42" s="2"/>
      <c r="G42" s="154"/>
      <c r="H42" s="2"/>
      <c r="I42" s="156"/>
      <c r="J42" s="156"/>
      <c r="K42" s="156"/>
      <c r="L42" s="156"/>
      <c r="M42" s="156"/>
      <c r="N42" s="156"/>
      <c r="O42" s="156"/>
      <c r="P42" s="156"/>
      <c r="Q42" s="156"/>
      <c r="R42" s="156"/>
      <c r="S42" s="156"/>
      <c r="T42" s="157"/>
    </row>
    <row r="43" spans="1:20" s="375" customFormat="1" ht="16" customHeight="1" x14ac:dyDescent="0.25">
      <c r="A43" s="153"/>
      <c r="B43" s="619" t="s">
        <v>353</v>
      </c>
      <c r="C43" s="581"/>
      <c r="D43" s="2"/>
      <c r="E43" s="616"/>
      <c r="F43" s="2"/>
      <c r="G43" s="154"/>
      <c r="H43" s="2"/>
      <c r="I43" s="156"/>
      <c r="J43" s="156"/>
      <c r="K43" s="156"/>
      <c r="L43" s="156"/>
      <c r="M43" s="156"/>
      <c r="N43" s="156"/>
      <c r="O43" s="156"/>
      <c r="P43" s="156"/>
      <c r="Q43" s="156"/>
      <c r="R43" s="156"/>
      <c r="S43" s="156"/>
      <c r="T43" s="157"/>
    </row>
    <row r="44" spans="1:20" s="372" customFormat="1" ht="16" customHeight="1" x14ac:dyDescent="0.25">
      <c r="A44" s="153"/>
      <c r="B44" s="620" t="s">
        <v>371</v>
      </c>
      <c r="C44" s="581"/>
      <c r="D44" s="2"/>
      <c r="E44" s="155"/>
      <c r="F44" s="154"/>
      <c r="G44" s="154"/>
      <c r="H44" s="2"/>
      <c r="I44" s="156"/>
      <c r="J44" s="156"/>
      <c r="K44" s="156"/>
      <c r="L44" s="156"/>
      <c r="M44" s="156"/>
      <c r="N44" s="156"/>
      <c r="O44" s="156"/>
      <c r="P44" s="156"/>
      <c r="Q44" s="156"/>
      <c r="R44" s="156"/>
      <c r="S44" s="156"/>
      <c r="T44" s="157"/>
    </row>
    <row r="45" spans="1:20" s="375" customFormat="1" ht="16" customHeight="1" x14ac:dyDescent="0.25">
      <c r="A45" s="153"/>
      <c r="B45" s="619" t="s">
        <v>110</v>
      </c>
      <c r="C45" s="581"/>
      <c r="D45" s="2"/>
      <c r="E45" s="155"/>
      <c r="F45" s="2"/>
      <c r="G45" s="154"/>
      <c r="H45" s="2"/>
      <c r="I45" s="156"/>
      <c r="J45" s="156"/>
      <c r="K45" s="156"/>
      <c r="L45" s="156"/>
      <c r="M45" s="156"/>
      <c r="N45" s="156"/>
      <c r="O45" s="156"/>
      <c r="P45" s="156"/>
      <c r="Q45" s="156"/>
      <c r="R45" s="156"/>
      <c r="S45" s="156"/>
      <c r="T45" s="157"/>
    </row>
    <row r="46" spans="1:20" s="375" customFormat="1" ht="16" customHeight="1" x14ac:dyDescent="0.25">
      <c r="A46" s="153"/>
      <c r="B46" s="620" t="s">
        <v>120</v>
      </c>
      <c r="C46" s="581"/>
      <c r="D46" s="2"/>
      <c r="E46" s="155"/>
      <c r="F46" s="2"/>
      <c r="G46" s="154"/>
      <c r="H46" s="2"/>
      <c r="I46" s="156"/>
      <c r="J46" s="156"/>
      <c r="K46" s="156"/>
      <c r="L46" s="156"/>
      <c r="M46" s="156"/>
      <c r="N46" s="156"/>
      <c r="O46" s="156"/>
      <c r="P46" s="156"/>
      <c r="Q46" s="156"/>
      <c r="R46" s="156"/>
      <c r="S46" s="156"/>
      <c r="T46" s="157"/>
    </row>
    <row r="47" spans="1:20" s="375" customFormat="1" ht="16" customHeight="1" x14ac:dyDescent="0.25">
      <c r="A47" s="153"/>
      <c r="B47" s="621" t="s">
        <v>198</v>
      </c>
      <c r="C47" s="581"/>
      <c r="D47" s="2"/>
      <c r="E47" s="155"/>
      <c r="F47" s="2"/>
      <c r="G47" s="154"/>
      <c r="H47" s="2"/>
      <c r="I47" s="156"/>
      <c r="J47" s="156"/>
      <c r="K47" s="156"/>
      <c r="L47" s="156"/>
      <c r="M47" s="156"/>
      <c r="N47" s="156"/>
      <c r="O47" s="156"/>
      <c r="P47" s="156"/>
      <c r="Q47" s="156"/>
      <c r="R47" s="156"/>
      <c r="S47" s="156"/>
      <c r="T47" s="157"/>
    </row>
    <row r="48" spans="1:20" s="375" customFormat="1" ht="16" customHeight="1" x14ac:dyDescent="0.25">
      <c r="A48" s="153"/>
      <c r="B48" s="621" t="s">
        <v>198</v>
      </c>
      <c r="C48" s="581"/>
      <c r="D48" s="2"/>
      <c r="E48" s="155"/>
      <c r="F48" s="2"/>
      <c r="G48" s="154"/>
      <c r="H48" s="2"/>
      <c r="I48" s="156"/>
      <c r="J48" s="156"/>
      <c r="K48" s="156"/>
      <c r="L48" s="156"/>
      <c r="M48" s="156"/>
      <c r="N48" s="156"/>
      <c r="O48" s="156"/>
      <c r="P48" s="156"/>
      <c r="Q48" s="156"/>
      <c r="R48" s="156"/>
      <c r="S48" s="156"/>
      <c r="T48" s="157"/>
    </row>
    <row r="49" spans="1:20" s="375" customFormat="1" ht="16" customHeight="1" thickBot="1" x14ac:dyDescent="0.3">
      <c r="A49" s="153"/>
      <c r="B49" s="622" t="s">
        <v>198</v>
      </c>
      <c r="C49" s="623"/>
      <c r="D49" s="2"/>
      <c r="E49" s="155"/>
      <c r="F49" s="154"/>
      <c r="G49" s="156"/>
      <c r="H49" s="2"/>
      <c r="I49" s="156"/>
      <c r="J49" s="156"/>
      <c r="K49" s="156"/>
      <c r="L49" s="156"/>
      <c r="M49" s="156"/>
      <c r="N49" s="156"/>
      <c r="O49" s="156"/>
      <c r="P49" s="156"/>
      <c r="Q49" s="156"/>
      <c r="R49" s="156"/>
      <c r="S49" s="156"/>
      <c r="T49" s="157"/>
    </row>
    <row r="50" spans="1:20" s="375" customFormat="1" ht="12" customHeight="1" thickTop="1" x14ac:dyDescent="0.25">
      <c r="A50" s="153"/>
      <c r="B50" s="154"/>
      <c r="C50" s="2"/>
      <c r="D50" s="2"/>
      <c r="E50" s="155"/>
      <c r="F50" s="2"/>
      <c r="G50" s="154"/>
      <c r="H50" s="2"/>
      <c r="I50" s="156"/>
      <c r="J50" s="156"/>
      <c r="K50" s="156"/>
      <c r="L50" s="156"/>
      <c r="M50" s="156"/>
      <c r="N50" s="156"/>
      <c r="O50" s="156"/>
      <c r="P50" s="156"/>
      <c r="Q50" s="156"/>
      <c r="R50" s="156"/>
      <c r="S50" s="156"/>
      <c r="T50" s="157"/>
    </row>
    <row r="51" spans="1:20" customFormat="1" x14ac:dyDescent="0.25">
      <c r="A51" s="624"/>
      <c r="B51" s="2"/>
      <c r="C51" s="2"/>
      <c r="E51" s="155"/>
      <c r="F51" s="154"/>
      <c r="G51" s="156"/>
      <c r="H51" s="2"/>
      <c r="I51" s="156"/>
      <c r="J51" s="156"/>
      <c r="K51" s="156"/>
      <c r="L51" s="156"/>
      <c r="M51" s="156"/>
      <c r="N51" s="156"/>
      <c r="O51" s="156"/>
      <c r="P51" s="156"/>
      <c r="Q51" s="156"/>
      <c r="R51" s="156"/>
      <c r="S51" s="156"/>
      <c r="T51" s="157"/>
    </row>
    <row r="52" spans="1:20" s="375" customFormat="1" ht="13" x14ac:dyDescent="0.3">
      <c r="A52" s="147" t="s">
        <v>372</v>
      </c>
      <c r="B52" s="502"/>
      <c r="C52" s="502"/>
      <c r="D52" s="503"/>
      <c r="E52" s="503"/>
      <c r="F52" s="502"/>
      <c r="G52" s="504"/>
      <c r="H52" s="504"/>
      <c r="I52" s="504"/>
      <c r="J52" s="504"/>
      <c r="K52" s="504"/>
      <c r="L52" s="504"/>
      <c r="M52" s="504"/>
      <c r="N52" s="504"/>
      <c r="O52" s="504"/>
      <c r="P52" s="504"/>
      <c r="Q52" s="504"/>
      <c r="R52" s="504"/>
      <c r="S52" s="504"/>
      <c r="T52" s="505"/>
    </row>
    <row r="53" spans="1:20" s="375" customFormat="1" ht="13" x14ac:dyDescent="0.3">
      <c r="A53" s="251"/>
      <c r="B53" s="507"/>
      <c r="C53" s="507"/>
      <c r="D53" s="508"/>
      <c r="E53" s="508"/>
      <c r="F53" s="507"/>
      <c r="G53" s="509"/>
      <c r="H53" s="509"/>
      <c r="I53" s="509"/>
      <c r="J53" s="509"/>
      <c r="K53" s="509"/>
      <c r="L53" s="509"/>
      <c r="M53" s="509"/>
      <c r="N53" s="509"/>
      <c r="O53" s="509"/>
      <c r="P53" s="509"/>
      <c r="Q53" s="509"/>
      <c r="R53" s="509"/>
      <c r="S53" s="509"/>
      <c r="T53" s="510"/>
    </row>
    <row r="54" spans="1:20" s="375" customFormat="1" ht="16" customHeight="1" x14ac:dyDescent="0.3">
      <c r="A54" s="604" t="s">
        <v>71</v>
      </c>
      <c r="B54" s="605"/>
      <c r="C54" s="606"/>
      <c r="D54" s="606"/>
      <c r="E54" s="607"/>
      <c r="F54" s="608"/>
      <c r="G54" s="609"/>
      <c r="H54" s="608"/>
      <c r="I54" s="608"/>
      <c r="J54" s="608"/>
      <c r="K54" s="608"/>
      <c r="L54" s="608"/>
      <c r="M54" s="608"/>
      <c r="N54" s="608"/>
      <c r="O54" s="608"/>
      <c r="P54" s="608"/>
      <c r="Q54" s="608"/>
      <c r="R54" s="608"/>
      <c r="S54" s="608"/>
      <c r="T54" s="610"/>
    </row>
    <row r="55" spans="1:20" s="375" customFormat="1" ht="15.5" customHeight="1" x14ac:dyDescent="0.25">
      <c r="A55" s="625" t="s">
        <v>373</v>
      </c>
      <c r="B55" s="626"/>
      <c r="C55" s="627"/>
      <c r="D55" s="627"/>
      <c r="E55" s="627"/>
      <c r="F55" s="627"/>
      <c r="G55" s="628"/>
      <c r="H55" s="629"/>
      <c r="I55" s="9"/>
      <c r="J55" s="629"/>
      <c r="K55" s="629"/>
      <c r="L55" s="629"/>
      <c r="M55" s="629"/>
      <c r="N55" s="629"/>
      <c r="O55" s="629"/>
      <c r="P55" s="629"/>
      <c r="Q55" s="629"/>
      <c r="R55" s="629"/>
      <c r="S55" s="629"/>
      <c r="T55" s="630"/>
    </row>
    <row r="56" spans="1:20" s="375" customFormat="1" ht="13.5" customHeight="1" x14ac:dyDescent="0.3">
      <c r="A56" s="612"/>
      <c r="B56" s="372"/>
      <c r="C56" s="631"/>
      <c r="D56" s="631"/>
      <c r="E56" s="631"/>
      <c r="F56" s="631"/>
      <c r="G56" s="632"/>
      <c r="H56" s="633"/>
      <c r="I56" s="634"/>
      <c r="J56" s="633"/>
      <c r="K56" s="633"/>
      <c r="L56" s="633"/>
      <c r="M56" s="633"/>
      <c r="N56" s="633"/>
      <c r="O56" s="633"/>
      <c r="P56" s="633"/>
      <c r="Q56" s="633"/>
      <c r="R56" s="633"/>
      <c r="S56" s="633"/>
      <c r="T56" s="82"/>
    </row>
    <row r="57" spans="1:20" s="375" customFormat="1" ht="89.25" customHeight="1" x14ac:dyDescent="0.3">
      <c r="A57" s="612"/>
      <c r="B57" s="871"/>
      <c r="C57" s="872"/>
      <c r="D57" s="872"/>
      <c r="E57" s="872"/>
      <c r="F57" s="872"/>
      <c r="G57" s="872"/>
      <c r="H57" s="872"/>
      <c r="I57" s="872"/>
      <c r="J57" s="872"/>
      <c r="K57" s="872"/>
      <c r="L57" s="872"/>
      <c r="M57" s="872"/>
      <c r="N57" s="872"/>
      <c r="O57" s="872"/>
      <c r="P57" s="872"/>
      <c r="Q57" s="872"/>
      <c r="R57" s="872"/>
      <c r="S57" s="873"/>
      <c r="T57" s="157"/>
    </row>
    <row r="58" spans="1:20" s="372" customFormat="1" ht="10.5" customHeight="1" x14ac:dyDescent="0.3">
      <c r="A58" s="612"/>
      <c r="B58" s="635"/>
      <c r="C58" s="635"/>
      <c r="D58" s="635"/>
      <c r="E58" s="635"/>
      <c r="F58" s="635"/>
      <c r="G58" s="635"/>
      <c r="H58" s="635"/>
      <c r="I58" s="635"/>
      <c r="J58" s="635"/>
      <c r="K58" s="635"/>
      <c r="L58" s="635"/>
      <c r="M58" s="635"/>
      <c r="N58" s="635"/>
      <c r="O58" s="635"/>
      <c r="P58" s="635"/>
      <c r="Q58" s="635"/>
      <c r="R58" s="635"/>
      <c r="S58" s="635"/>
      <c r="T58" s="157"/>
    </row>
    <row r="59" spans="1:20" ht="13.5" thickBot="1" x14ac:dyDescent="0.35">
      <c r="A59" s="636"/>
      <c r="B59" s="637"/>
      <c r="C59" s="637"/>
      <c r="D59" s="637"/>
      <c r="E59" s="637"/>
      <c r="F59" s="637"/>
      <c r="G59" s="638"/>
      <c r="H59" s="638"/>
      <c r="I59" s="638"/>
      <c r="J59" s="638"/>
      <c r="K59" s="638"/>
      <c r="L59" s="638"/>
      <c r="M59" s="638"/>
      <c r="N59" s="638"/>
      <c r="O59" s="638"/>
      <c r="P59" s="638"/>
      <c r="Q59" s="638"/>
      <c r="R59" s="638"/>
      <c r="S59" s="638"/>
      <c r="T59" s="639"/>
    </row>
    <row r="60" spans="1:20" ht="32.15" customHeight="1" x14ac:dyDescent="0.25">
      <c r="A60" s="527"/>
      <c r="B60" s="527"/>
      <c r="C60" s="527"/>
      <c r="D60" s="527"/>
      <c r="E60" s="527"/>
      <c r="F60" s="527"/>
      <c r="G60" s="527"/>
      <c r="H60" s="527"/>
      <c r="I60" s="527"/>
      <c r="J60" s="527"/>
      <c r="K60" s="527"/>
      <c r="L60" s="445"/>
      <c r="M60" s="445"/>
      <c r="N60" s="445"/>
      <c r="O60" s="445"/>
      <c r="P60" s="445"/>
      <c r="Q60" s="445"/>
      <c r="R60" s="445"/>
      <c r="S60" s="445"/>
      <c r="T60" s="125" t="str">
        <f>'User Select'!B40</f>
        <v>June 13, 2025</v>
      </c>
    </row>
    <row r="61" spans="1:20" x14ac:dyDescent="0.25">
      <c r="A61" s="527"/>
      <c r="B61" s="527"/>
      <c r="C61" s="527"/>
      <c r="D61" s="527"/>
      <c r="E61" s="527"/>
      <c r="F61" s="527"/>
      <c r="G61" s="527"/>
      <c r="H61" s="527"/>
      <c r="I61" s="527"/>
      <c r="J61" s="527"/>
      <c r="K61" s="527"/>
      <c r="L61" s="445"/>
      <c r="M61" s="445"/>
      <c r="N61" s="445"/>
      <c r="O61" s="445"/>
      <c r="P61" s="445"/>
      <c r="Q61" s="445"/>
      <c r="R61" s="445"/>
      <c r="S61" s="445"/>
      <c r="T61" s="527"/>
    </row>
    <row r="62" spans="1:20" ht="15.5" hidden="1" x14ac:dyDescent="0.35">
      <c r="A62" s="126" t="s">
        <v>33</v>
      </c>
    </row>
    <row r="69" spans="24:24" ht="13" hidden="1" x14ac:dyDescent="0.25">
      <c r="X69" s="641"/>
    </row>
    <row r="70" spans="24:24" ht="13" hidden="1" x14ac:dyDescent="0.3">
      <c r="X70" s="591"/>
    </row>
    <row r="71" spans="24:24" ht="13" hidden="1" x14ac:dyDescent="0.3">
      <c r="X71" s="591"/>
    </row>
    <row r="73" spans="24:24" ht="13" hidden="1" x14ac:dyDescent="0.25">
      <c r="X73" s="641"/>
    </row>
    <row r="74" spans="24:24" ht="13" hidden="1" x14ac:dyDescent="0.3">
      <c r="X74" s="591"/>
    </row>
    <row r="75" spans="24:24" ht="13" hidden="1" x14ac:dyDescent="0.3">
      <c r="X75" s="591"/>
    </row>
    <row r="76" spans="24:24" ht="13" hidden="1" x14ac:dyDescent="0.3">
      <c r="X76" s="591"/>
    </row>
    <row r="77" spans="24:24" ht="13" hidden="1" x14ac:dyDescent="0.3">
      <c r="X77" s="591"/>
    </row>
    <row r="79" spans="24:24" ht="13" hidden="1" x14ac:dyDescent="0.25">
      <c r="X79" s="641"/>
    </row>
    <row r="80" spans="24:24" ht="13" hidden="1" x14ac:dyDescent="0.3">
      <c r="X80" s="591"/>
    </row>
    <row r="81" spans="24:24" ht="13" hidden="1" x14ac:dyDescent="0.3">
      <c r="X81" s="591"/>
    </row>
    <row r="82" spans="24:24" ht="13" hidden="1" x14ac:dyDescent="0.3">
      <c r="X82" s="591"/>
    </row>
    <row r="83" spans="24:24" ht="13" hidden="1" x14ac:dyDescent="0.3">
      <c r="X83" s="591"/>
    </row>
  </sheetData>
  <sheetProtection algorithmName="SHA-512" hashValue="0cJ87Gr6vmAtah1JE9dzofZeGdi5fXPf2dlkxlENZXKP5mev9RQEje1q6ev4dHRmwnjniBnRjiAWYvfFRSR40Q==" saltValue="qEcZ+sXIBX5bD+Gcth2NMQ==" spinCount="100000" sheet="1" objects="1" scenarios="1" formatRows="0"/>
  <mergeCells count="2">
    <mergeCell ref="A8:S8"/>
    <mergeCell ref="B57:S57"/>
  </mergeCells>
  <dataValidations count="22">
    <dataValidation type="list" allowBlank="1" showInputMessage="1" showErrorMessage="1" prompt="Indicate if you reimburse staff travelling between locations for vehicle costs." sqref="P14:P29" xr:uid="{095D1F7E-D853-4AD8-84DD-26D687BE427E}">
      <formula1>$W$16:$W$19</formula1>
    </dataValidation>
    <dataValidation type="list" allowBlank="1" showInputMessage="1" showErrorMessage="1" prompt="Indicate if you pay for travel time for staff travelling between locations." sqref="O14:O29" xr:uid="{2798452F-1B2E-4223-BCED-E958D3CF97EE}">
      <formula1>$W$16:$W$19</formula1>
    </dataValidation>
    <dataValidation allowBlank="1" showInputMessage="1" showErrorMessage="1" prompt="Represents the total percentage of units provided by each location in Reference (I) through (L) for the services listed in Reference Column (A). Amount should equal 100%. " sqref="N14:N29" xr:uid="{F1AA6F56-E4B0-4594-A8E1-4011840EA59E}"/>
    <dataValidation type="decimal" allowBlank="1" showInputMessage="1" showErrorMessage="1" error="Please enter a value between 0 and 100." prompt="Report the approximate percentage of units for services listed in Reference Column (A) for the location in Reference Column (L)." sqref="M14:M29" xr:uid="{CB76926C-8282-45AF-80F0-6140BE8FFD71}">
      <formula1>0</formula1>
      <formula2>1</formula2>
    </dataValidation>
    <dataValidation type="decimal" allowBlank="1" showInputMessage="1" showErrorMessage="1" error="Please enter a value between 0 and 100." prompt="Report the approximate percentage of units for services listed in Reference Column (A) for the location in Reference Column (K)." sqref="L14:L29" xr:uid="{2D45EFF9-F613-4692-B9A3-E103BCEA3CB8}">
      <formula1>0</formula1>
      <formula2>1</formula2>
    </dataValidation>
    <dataValidation type="decimal" allowBlank="1" showInputMessage="1" showErrorMessage="1" error="Please enter a value between 0 and 100." prompt="Report the approximate percentage of units for services listed in Reference Column (A) for the location in Reference Column (I)." sqref="J14:J29" xr:uid="{CA5E9FC6-C39B-4AFA-970E-3B0C29D211C4}">
      <formula1>0</formula1>
      <formula2>1</formula2>
    </dataValidation>
    <dataValidation type="decimal" allowBlank="1" showInputMessage="1" showErrorMessage="1" error="Please enter a value between 0 and 100." prompt="Report the approximate percentage of units for services listed in Reference Column (A) for the location in Reference Column (J)." sqref="K14:K29" xr:uid="{530AB425-AC0D-45F0-9BB8-8C5C851BDAD7}">
      <formula1>0</formula1>
      <formula2>1</formula2>
    </dataValidation>
    <dataValidation type="list" allowBlank="1" showInputMessage="1" showErrorMessage="1" error="Please select a value from the dropdown list." prompt="Select the most common supervisory staff delivering the service listed in Reference Column A." sqref="F14:F29" xr:uid="{6274C609-A0BA-4FC3-86AB-4C8B0C76FB1F}">
      <formula1>INDIRECT("Prov_Group")</formula1>
    </dataValidation>
    <dataValidation type="decimal" operator="greaterThanOrEqual" allowBlank="1" showInputMessage="1" showErrorMessage="1" error="Please report a number greater than 0." prompt="Report the average number of miles a staff member travels to deliver the service listed in Reference Column A." sqref="S14:S29" xr:uid="{D358D780-E337-42AA-8AB7-80BEA3C137F2}">
      <formula1>0</formula1>
    </dataValidation>
    <dataValidation type="decimal" operator="greaterThanOrEqual" allowBlank="1" showInputMessage="1" showErrorMessage="1" error="Please report a number greater than 0." prompt="Report the average number of minutes a staff member spends travelling to a location to deliver the service listed in Reference Column A." sqref="R14:R29" xr:uid="{C70EDD08-54D9-412E-A044-3349F4D4865E}">
      <formula1>0</formula1>
    </dataValidation>
    <dataValidation type="decimal" operator="greaterThanOrEqual" allowBlank="1" showInputMessage="1" showErrorMessage="1" error="Please report a number greater than 0." prompt="Report the average number of locations a staff member must travel in a typical day to deliver the service listed in Reference Column A." sqref="Q14:Q29" xr:uid="{1F8558CC-5B76-44B2-9138-FD8D97DCDD57}">
      <formula1>0</formula1>
    </dataValidation>
    <dataValidation type="decimal" operator="greaterThanOrEqual" allowBlank="1" showInputMessage="1" showErrorMessage="1" error="Please enter a value greater than 0." prompt="Report the average indirect time for the service in Reference Column A, reflected on a per-member per-day basis." sqref="I14:I29" xr:uid="{E1EBD52D-5571-41BE-A5BB-93D0EBDF51E6}">
      <formula1>0</formula1>
    </dataValidation>
    <dataValidation type="decimal" operator="greaterThanOrEqual" allowBlank="1" showInputMessage="1" showErrorMessage="1" error="Please enter a value greater than 0." prompt="Report the average billable time for the service in Reference Column A, reflected on a per-member per-day basis." sqref="H14:H29" xr:uid="{2F4B0C5E-3767-46DE-8F5E-8BBDD850F6AF}">
      <formula1>0</formula1>
    </dataValidation>
    <dataValidation type="decimal" operator="greaterThanOrEqual" allowBlank="1" showInputMessage="1" showErrorMessage="1" error="Please enter a value greater than 0." prompt="Report the number of staff per supervisor for the service listed in Reference Column A." sqref="G14:G29" xr:uid="{0FD53C3D-E81D-412A-911E-4E81BD5DE185}">
      <formula1>0</formula1>
    </dataValidation>
    <dataValidation allowBlank="1" showInputMessage="1" showErrorMessage="1" prompt="Identifies the procedure code applicable to this service." sqref="C14:C29" xr:uid="{282BD8E5-D0CA-469E-B726-C67A27DF7F44}"/>
    <dataValidation allowBlank="1" showInputMessage="1" showErrorMessage="1" prompt="Identifies the service specific reporting unit." sqref="D14:D29" xr:uid="{CABD2D33-B066-4717-9137-77C81D478950}"/>
    <dataValidation allowBlank="1" showInputMessage="1" error="Please select a value from the dropdown list." sqref="E19 E27" xr:uid="{F1A3609B-C7AE-4E07-A8DA-54F369FBE7B4}"/>
    <dataValidation type="list" allowBlank="1" showInputMessage="1" showErrorMessage="1" error="Please select a value from the dropdown list." prompt="Select the most common staff delivering the service listed in Reference Column A." sqref="E14:E18 E20:E26 E28:E29" xr:uid="{DB0616DB-B5C8-468E-802C-E8CCA8E65132}">
      <formula1>INDIRECT("Prov_Group")</formula1>
    </dataValidation>
    <dataValidation type="decimal" operator="greaterThanOrEqual" allowBlank="1" showInputMessage="1" showErrorMessage="1" error="Enter a number greater than 0." prompt="Report the average number of members in a group for the service listed in Reference Column A." sqref="C39:C49" xr:uid="{1DC1BB78-C520-490B-998F-07ED37122D77}">
      <formula1>0</formula1>
    </dataValidation>
    <dataValidation type="list" allowBlank="1" showErrorMessage="1" sqref="L60:S60" xr:uid="{320B7ECF-DCAF-4A27-A0A5-CB10D6CFFE9C}">
      <formula1>$AP$16:$AP$19</formula1>
    </dataValidation>
    <dataValidation allowBlank="1" showInputMessage="1" showErrorMessage="1" prompt="Identifies the service description." sqref="B39:B44 B14:B29" xr:uid="{2C5A419C-837B-4A82-B574-5C6C1C3E11D8}"/>
    <dataValidation type="decimal" operator="greaterThan" allowBlank="1" showInputMessage="1" showErrorMessage="1" sqref="T59 T7:T30" xr:uid="{296B93C2-B3D4-479E-BAEF-B08713AC9BA5}">
      <formula1>-1</formula1>
    </dataValidation>
  </dataValidations>
  <printOptions horizontalCentered="1"/>
  <pageMargins left="0.25" right="0.25" top="0.6" bottom="0.6" header="0.25" footer="0.25"/>
  <pageSetup scale="30" fitToHeight="0" orientation="landscape" r:id="rId1"/>
  <headerFooter>
    <oddFooter>&amp;L&amp;"Arial,Regular"&amp;10&amp;A&amp;C&amp;"Arial,Bold"&amp;10Milliman&amp;R&amp;"Arial,Regular"&amp;10Page &amp;P</oddFooter>
  </headerFooter>
  <colBreaks count="1" manualBreakCount="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62E1-28EB-47A8-9A9B-545B00D5AE85}">
  <sheetPr codeName="Sheet7">
    <pageSetUpPr fitToPage="1"/>
  </sheetPr>
  <dimension ref="A1:Y153"/>
  <sheetViews>
    <sheetView showGridLines="0" zoomScale="90" zoomScaleNormal="90" zoomScaleSheetLayoutView="85" zoomScalePageLayoutView="85" workbookViewId="0"/>
  </sheetViews>
  <sheetFormatPr defaultColWidth="0" defaultRowHeight="0" customHeight="1" zeroHeight="1" x14ac:dyDescent="0.25"/>
  <cols>
    <col min="1" max="1" width="12.54296875" style="418" customWidth="1"/>
    <col min="2" max="2" width="54.453125" style="417" customWidth="1"/>
    <col min="3" max="6" width="15.453125" style="417" customWidth="1"/>
    <col min="7" max="8" width="15.453125" style="375" customWidth="1"/>
    <col min="9" max="9" width="39.6328125" style="375" customWidth="1"/>
    <col min="10" max="10" width="4.6328125" style="375" customWidth="1"/>
    <col min="11" max="15" width="22.81640625" style="375" hidden="1" customWidth="1"/>
    <col min="16" max="16384" width="8.54296875" style="375" hidden="1"/>
  </cols>
  <sheetData>
    <row r="1" spans="1:25" s="360" customFormat="1" ht="15" customHeight="1" x14ac:dyDescent="0.35">
      <c r="A1" s="356" t="str">
        <f>'User Select'!A1</f>
        <v>Arkansas Department of Human Services</v>
      </c>
      <c r="B1" s="357"/>
      <c r="C1" s="357"/>
      <c r="D1" s="357"/>
      <c r="E1" s="357"/>
      <c r="F1" s="357"/>
      <c r="G1" s="357"/>
      <c r="H1" s="357"/>
      <c r="I1" s="357"/>
      <c r="J1" s="358"/>
      <c r="K1" s="126" t="s">
        <v>33</v>
      </c>
    </row>
    <row r="2" spans="1:25" s="360" customFormat="1" ht="15" customHeight="1" x14ac:dyDescent="0.35">
      <c r="A2" s="361" t="str">
        <f>'User Select'!A2</f>
        <v>Provider Cost and Wage Survey - 2025 Data Collection Tool</v>
      </c>
      <c r="B2" s="362"/>
      <c r="C2" s="362"/>
      <c r="D2" s="362"/>
      <c r="E2" s="362"/>
      <c r="F2" s="362"/>
      <c r="G2" s="362"/>
      <c r="H2" s="362"/>
      <c r="I2" s="362"/>
      <c r="J2" s="363"/>
    </row>
    <row r="3" spans="1:25" s="360" customFormat="1" ht="15" customHeight="1" x14ac:dyDescent="0.35">
      <c r="A3" s="365" t="s">
        <v>374</v>
      </c>
      <c r="B3" s="362"/>
      <c r="C3" s="362"/>
      <c r="D3" s="362"/>
      <c r="E3" s="362"/>
      <c r="F3" s="362"/>
      <c r="G3" s="362"/>
      <c r="H3" s="362"/>
      <c r="I3" s="362"/>
      <c r="J3" s="363"/>
    </row>
    <row r="4" spans="1:25" s="360" customFormat="1" ht="15" customHeight="1" x14ac:dyDescent="0.35">
      <c r="A4" s="366"/>
      <c r="B4" s="367"/>
      <c r="C4" s="367"/>
      <c r="D4" s="367"/>
      <c r="E4" s="367"/>
      <c r="F4" s="367"/>
      <c r="G4" s="367"/>
      <c r="H4" s="367"/>
      <c r="I4" s="367"/>
      <c r="J4" s="368"/>
    </row>
    <row r="5" spans="1:25" s="360" customFormat="1" ht="15" customHeight="1" x14ac:dyDescent="0.35">
      <c r="A5" s="147" t="s">
        <v>375</v>
      </c>
      <c r="B5" s="642"/>
      <c r="C5" s="643"/>
      <c r="D5" s="369"/>
      <c r="E5" s="369"/>
      <c r="F5" s="369"/>
      <c r="G5" s="369"/>
      <c r="H5" s="369"/>
      <c r="I5" s="369"/>
      <c r="J5" s="644"/>
    </row>
    <row r="6" spans="1:25" s="647" customFormat="1" ht="15" customHeight="1" x14ac:dyDescent="0.35">
      <c r="A6" s="251"/>
      <c r="B6" s="645"/>
      <c r="C6" s="646"/>
      <c r="D6" s="367"/>
      <c r="E6" s="367"/>
      <c r="F6" s="367"/>
      <c r="G6" s="367"/>
      <c r="H6" s="367"/>
      <c r="I6" s="367"/>
      <c r="J6" s="368"/>
      <c r="K6" s="360"/>
      <c r="L6" s="360"/>
      <c r="M6" s="360"/>
      <c r="N6" s="360"/>
    </row>
    <row r="7" spans="1:25" s="647" customFormat="1" ht="16.5" customHeight="1" x14ac:dyDescent="0.35">
      <c r="A7" s="376" t="s">
        <v>71</v>
      </c>
      <c r="B7" s="377"/>
      <c r="C7" s="378"/>
      <c r="D7" s="378"/>
      <c r="E7" s="378"/>
      <c r="F7" s="648"/>
      <c r="G7" s="377"/>
      <c r="H7" s="378"/>
      <c r="I7" s="378"/>
      <c r="J7" s="379"/>
      <c r="K7" s="649"/>
      <c r="L7" s="515" t="str">
        <f>"Report information as of May 2025"</f>
        <v>Report information as of May 2025</v>
      </c>
      <c r="M7" s="360"/>
      <c r="N7" s="360"/>
    </row>
    <row r="8" spans="1:25" ht="16.5" customHeight="1" x14ac:dyDescent="0.25">
      <c r="A8" s="890" t="s">
        <v>376</v>
      </c>
      <c r="B8" s="891"/>
      <c r="C8" s="891"/>
      <c r="D8" s="891"/>
      <c r="E8" s="891"/>
      <c r="F8" s="891"/>
      <c r="G8" s="891"/>
      <c r="H8" s="891"/>
      <c r="I8" s="891"/>
      <c r="J8" s="892"/>
      <c r="K8"/>
    </row>
    <row r="9" spans="1:25" ht="16.5" customHeight="1" x14ac:dyDescent="0.25">
      <c r="A9" s="652" t="str">
        <f>L7</f>
        <v>Report information as of May 2025</v>
      </c>
      <c r="B9" s="650"/>
      <c r="C9" s="650"/>
      <c r="D9" s="650"/>
      <c r="E9" s="650"/>
      <c r="F9" s="650"/>
      <c r="G9" s="650"/>
      <c r="H9" s="650"/>
      <c r="I9" s="650"/>
      <c r="J9" s="651"/>
      <c r="K9"/>
    </row>
    <row r="10" spans="1:25" ht="17.25" customHeight="1" x14ac:dyDescent="0.3">
      <c r="A10" s="653" t="s">
        <v>377</v>
      </c>
      <c r="B10" s="613"/>
      <c r="C10" s="155"/>
      <c r="D10" s="155"/>
      <c r="E10" s="154"/>
      <c r="F10" s="156"/>
      <c r="G10" s="5"/>
      <c r="H10" s="156"/>
      <c r="I10" s="156"/>
      <c r="J10" s="654"/>
      <c r="K10" s="4"/>
    </row>
    <row r="11" spans="1:25" ht="17.25" customHeight="1" x14ac:dyDescent="0.3">
      <c r="A11" s="612"/>
      <c r="B11" s="507"/>
      <c r="C11" s="631"/>
      <c r="D11" s="631"/>
      <c r="E11" s="632"/>
      <c r="F11" s="633"/>
      <c r="G11" s="634"/>
      <c r="H11" s="633"/>
      <c r="I11" s="633"/>
      <c r="J11" s="82"/>
      <c r="K11"/>
    </row>
    <row r="12" spans="1:25" ht="12.5" x14ac:dyDescent="0.25">
      <c r="A12" s="655" t="s">
        <v>66</v>
      </c>
      <c r="B12" s="656" t="s">
        <v>378</v>
      </c>
      <c r="C12" s="155"/>
      <c r="D12" s="155"/>
      <c r="E12" s="154"/>
      <c r="F12" s="156"/>
      <c r="G12" s="2"/>
      <c r="H12" s="156"/>
      <c r="J12" s="157"/>
      <c r="K12"/>
    </row>
    <row r="13" spans="1:25" ht="13" x14ac:dyDescent="0.3">
      <c r="A13" s="655" t="s">
        <v>66</v>
      </c>
      <c r="B13" s="656" t="s">
        <v>379</v>
      </c>
      <c r="C13" s="631"/>
      <c r="D13" s="155"/>
      <c r="E13" s="2"/>
      <c r="F13" s="2"/>
      <c r="G13" s="2"/>
      <c r="H13" s="2"/>
      <c r="I13" s="2"/>
      <c r="J13" s="157"/>
      <c r="K13"/>
      <c r="L13" s="657"/>
      <c r="M13" s="657"/>
      <c r="N13" s="657"/>
      <c r="O13" s="657"/>
      <c r="P13" s="657"/>
      <c r="Q13" s="657"/>
      <c r="R13" s="657"/>
      <c r="S13" s="657"/>
      <c r="T13" s="657"/>
      <c r="U13" s="657"/>
      <c r="V13" s="657"/>
      <c r="W13" s="657"/>
      <c r="X13" s="657"/>
      <c r="Y13" s="657"/>
    </row>
    <row r="14" spans="1:25" ht="12" customHeight="1" x14ac:dyDescent="0.3">
      <c r="A14" s="655" t="s">
        <v>66</v>
      </c>
      <c r="B14" s="656" t="s">
        <v>380</v>
      </c>
      <c r="C14" s="631"/>
      <c r="D14" s="155"/>
      <c r="E14" s="2"/>
      <c r="F14" s="2"/>
      <c r="G14" s="2"/>
      <c r="H14" s="2"/>
      <c r="I14" s="2"/>
      <c r="J14" s="157"/>
      <c r="K14"/>
      <c r="L14" s="657"/>
      <c r="M14" s="657"/>
      <c r="N14" s="657"/>
      <c r="O14" s="657"/>
      <c r="P14" s="657"/>
      <c r="Q14" s="657"/>
      <c r="R14" s="657"/>
      <c r="S14" s="657"/>
      <c r="T14" s="657"/>
      <c r="U14" s="657"/>
      <c r="V14" s="657"/>
      <c r="W14" s="657"/>
      <c r="X14" s="657"/>
      <c r="Y14" s="657"/>
    </row>
    <row r="15" spans="1:25" ht="13" x14ac:dyDescent="0.3">
      <c r="A15" s="655" t="s">
        <v>66</v>
      </c>
      <c r="B15" s="656" t="s">
        <v>381</v>
      </c>
      <c r="C15" s="631"/>
      <c r="D15" s="155"/>
      <c r="E15" s="2"/>
      <c r="F15" s="2"/>
      <c r="G15" s="2"/>
      <c r="H15" s="2"/>
      <c r="I15" s="2"/>
      <c r="J15" s="157"/>
      <c r="K15"/>
      <c r="L15" s="582" t="s">
        <v>345</v>
      </c>
      <c r="M15" s="657" t="s">
        <v>382</v>
      </c>
      <c r="N15" s="657" t="s">
        <v>66</v>
      </c>
      <c r="O15" s="657">
        <v>0</v>
      </c>
      <c r="P15" s="657">
        <v>1</v>
      </c>
      <c r="Q15" s="657">
        <v>2</v>
      </c>
      <c r="R15" s="657">
        <v>3</v>
      </c>
      <c r="S15" s="657">
        <v>4</v>
      </c>
      <c r="T15" s="657">
        <v>5</v>
      </c>
      <c r="U15" s="657">
        <v>6</v>
      </c>
      <c r="V15" s="657">
        <v>7</v>
      </c>
      <c r="W15" s="657">
        <v>8</v>
      </c>
      <c r="X15" s="657" t="s">
        <v>383</v>
      </c>
      <c r="Y15" s="657"/>
    </row>
    <row r="16" spans="1:25" ht="8.15" customHeight="1" x14ac:dyDescent="0.3">
      <c r="A16" s="658"/>
      <c r="B16" s="154"/>
      <c r="C16" s="631"/>
      <c r="D16" s="155"/>
      <c r="E16" s="2"/>
      <c r="F16" s="2"/>
      <c r="G16" s="2"/>
      <c r="H16" s="2"/>
      <c r="I16" s="2"/>
      <c r="J16" s="157"/>
      <c r="K16"/>
      <c r="L16" s="657"/>
      <c r="M16" s="657"/>
      <c r="N16" s="657"/>
      <c r="O16" s="657"/>
      <c r="P16" s="657"/>
      <c r="Q16" s="657"/>
      <c r="R16" s="657"/>
      <c r="S16" s="657"/>
      <c r="T16" s="657"/>
      <c r="U16" s="657"/>
      <c r="V16" s="657"/>
      <c r="W16" s="657"/>
      <c r="X16" s="657"/>
      <c r="Y16" s="657"/>
    </row>
    <row r="17" spans="1:25" ht="42.65" customHeight="1" x14ac:dyDescent="0.25">
      <c r="A17" s="659"/>
      <c r="B17" s="893"/>
      <c r="C17" s="894"/>
      <c r="D17" s="895"/>
      <c r="E17" s="2"/>
      <c r="F17" s="2"/>
      <c r="G17" s="2"/>
      <c r="H17" s="2"/>
      <c r="I17" s="2"/>
      <c r="J17" s="157"/>
      <c r="K17" s="185"/>
      <c r="L17" s="657"/>
      <c r="M17" s="657"/>
      <c r="N17" s="657"/>
      <c r="O17" s="657"/>
      <c r="P17" s="657"/>
      <c r="Q17" s="657"/>
      <c r="R17" s="657"/>
      <c r="S17" s="657"/>
      <c r="T17" s="657"/>
      <c r="U17" s="657"/>
      <c r="V17" s="657"/>
      <c r="W17" s="657"/>
      <c r="X17" s="657"/>
      <c r="Y17" s="657"/>
    </row>
    <row r="18" spans="1:25" ht="14.25" customHeight="1" x14ac:dyDescent="0.25">
      <c r="A18" s="153"/>
      <c r="B18" s="154"/>
      <c r="C18" s="154"/>
      <c r="D18" s="155"/>
      <c r="E18" s="155"/>
      <c r="F18" s="154"/>
      <c r="G18" s="156"/>
      <c r="H18" s="156"/>
      <c r="I18" s="156"/>
      <c r="J18" s="157"/>
      <c r="L18" s="657"/>
      <c r="M18" s="657"/>
      <c r="N18" s="657"/>
      <c r="O18" s="657"/>
      <c r="P18" s="657"/>
      <c r="Q18" s="657"/>
      <c r="R18" s="657"/>
      <c r="S18" s="657"/>
      <c r="T18" s="657"/>
      <c r="U18" s="657"/>
      <c r="V18" s="657"/>
      <c r="W18" s="657"/>
      <c r="X18" s="657"/>
      <c r="Y18" s="657"/>
    </row>
    <row r="19" spans="1:25" s="360" customFormat="1" ht="15" customHeight="1" x14ac:dyDescent="0.35">
      <c r="A19" s="896" t="s">
        <v>384</v>
      </c>
      <c r="B19" s="897"/>
      <c r="C19" s="369"/>
      <c r="D19" s="369"/>
      <c r="E19" s="369"/>
      <c r="F19" s="369"/>
      <c r="G19" s="369"/>
      <c r="H19" s="369"/>
      <c r="I19" s="369"/>
      <c r="J19" s="644"/>
    </row>
    <row r="20" spans="1:25" ht="13" x14ac:dyDescent="0.3">
      <c r="A20" s="506"/>
      <c r="B20" s="507"/>
      <c r="C20" s="507"/>
      <c r="D20" s="508"/>
      <c r="E20" s="508"/>
      <c r="F20" s="507"/>
      <c r="G20" s="509"/>
      <c r="H20" s="509"/>
      <c r="I20" s="509"/>
      <c r="J20" s="510"/>
      <c r="K20"/>
    </row>
    <row r="21" spans="1:25" ht="17.5" customHeight="1" x14ac:dyDescent="0.25">
      <c r="A21" s="376" t="s">
        <v>71</v>
      </c>
      <c r="B21" s="377"/>
      <c r="C21" s="378"/>
      <c r="D21" s="378"/>
      <c r="E21" s="378"/>
      <c r="F21" s="648"/>
      <c r="G21" s="377"/>
      <c r="H21" s="378"/>
      <c r="I21" s="378"/>
      <c r="J21" s="379"/>
      <c r="K21" s="185"/>
    </row>
    <row r="22" spans="1:25" ht="16.5" customHeight="1" x14ac:dyDescent="0.25">
      <c r="A22" s="898" t="s">
        <v>385</v>
      </c>
      <c r="B22" s="899"/>
      <c r="C22" s="899"/>
      <c r="D22" s="899"/>
      <c r="E22" s="899"/>
      <c r="F22" s="899"/>
      <c r="G22" s="899"/>
      <c r="H22" s="899"/>
      <c r="I22" s="899"/>
      <c r="J22" s="900"/>
    </row>
    <row r="23" spans="1:25" ht="16.5" customHeight="1" x14ac:dyDescent="0.25">
      <c r="A23" s="662" t="str">
        <f>L7</f>
        <v>Report information as of May 2025</v>
      </c>
      <c r="B23" s="660"/>
      <c r="C23" s="660"/>
      <c r="D23" s="660"/>
      <c r="E23" s="660"/>
      <c r="F23" s="660"/>
      <c r="G23" s="660"/>
      <c r="H23" s="660"/>
      <c r="I23" s="660"/>
      <c r="J23" s="661"/>
    </row>
    <row r="24" spans="1:25" ht="16" thickBot="1" x14ac:dyDescent="0.4">
      <c r="A24" s="612"/>
      <c r="B24" s="154"/>
      <c r="C24" s="613"/>
      <c r="D24" s="155"/>
      <c r="E24" s="155"/>
      <c r="F24" s="154"/>
      <c r="G24" s="156"/>
      <c r="H24" s="2"/>
      <c r="I24" s="156"/>
      <c r="J24" s="157"/>
      <c r="K24" s="649"/>
    </row>
    <row r="25" spans="1:25" ht="26" x14ac:dyDescent="0.25">
      <c r="A25" s="153"/>
      <c r="B25" s="614" t="s">
        <v>386</v>
      </c>
      <c r="C25" s="615" t="s">
        <v>387</v>
      </c>
      <c r="D25" s="616"/>
      <c r="E25" s="616"/>
      <c r="F25" s="2"/>
      <c r="G25" s="154"/>
      <c r="H25" s="2"/>
      <c r="I25" s="156"/>
      <c r="J25" s="157"/>
      <c r="K25" s="185"/>
    </row>
    <row r="26" spans="1:25" ht="13" x14ac:dyDescent="0.25">
      <c r="A26" s="153"/>
      <c r="B26" s="617" t="s">
        <v>172</v>
      </c>
      <c r="C26" s="618" t="s">
        <v>173</v>
      </c>
      <c r="D26" s="616"/>
      <c r="E26" s="616"/>
      <c r="F26" s="2"/>
      <c r="G26" s="154"/>
      <c r="H26" s="2"/>
      <c r="I26" s="156"/>
      <c r="J26" s="157"/>
      <c r="K26" s="185"/>
    </row>
    <row r="27" spans="1:25" s="372" customFormat="1" ht="13" x14ac:dyDescent="0.3">
      <c r="A27" s="153"/>
      <c r="B27" s="663">
        <v>1</v>
      </c>
      <c r="C27" s="664"/>
      <c r="D27" s="616"/>
      <c r="E27" s="155"/>
      <c r="F27" s="154"/>
      <c r="G27" s="154"/>
      <c r="H27" s="2"/>
      <c r="I27" s="156"/>
      <c r="J27" s="157"/>
      <c r="K27" s="2"/>
    </row>
    <row r="28" spans="1:25" ht="13" x14ac:dyDescent="0.3">
      <c r="A28" s="153"/>
      <c r="B28" s="663">
        <v>2</v>
      </c>
      <c r="C28" s="664"/>
      <c r="D28" s="616"/>
      <c r="E28" s="155"/>
      <c r="F28" s="154"/>
      <c r="G28" s="156"/>
      <c r="H28" s="2"/>
      <c r="I28" s="156"/>
      <c r="J28" s="157"/>
      <c r="K28"/>
    </row>
    <row r="29" spans="1:25" ht="12" customHeight="1" x14ac:dyDescent="0.3">
      <c r="A29" s="153"/>
      <c r="B29" s="663">
        <v>3</v>
      </c>
      <c r="C29" s="664"/>
      <c r="D29" s="888" t="str">
        <f>"Note: if you have locations serving "&amp;B29&amp;" members, fill out Section D on this page."</f>
        <v>Note: if you have locations serving 3 members, fill out Section D on this page.</v>
      </c>
      <c r="E29" s="889"/>
      <c r="F29" s="889"/>
      <c r="G29" s="889"/>
      <c r="H29" s="889"/>
      <c r="I29" s="156"/>
      <c r="J29" s="157"/>
      <c r="K29"/>
    </row>
    <row r="30" spans="1:25" ht="13" x14ac:dyDescent="0.3">
      <c r="A30" s="153"/>
      <c r="B30" s="663">
        <v>4</v>
      </c>
      <c r="C30" s="664"/>
      <c r="D30" s="888" t="str">
        <f>"Note: if you have locations serving "&amp;B30&amp;" members, fill out Section D on this page."</f>
        <v>Note: if you have locations serving 4 members, fill out Section D on this page.</v>
      </c>
      <c r="E30" s="889"/>
      <c r="F30" s="889"/>
      <c r="G30" s="889"/>
      <c r="H30" s="889"/>
      <c r="I30" s="156"/>
      <c r="J30" s="157"/>
      <c r="K30"/>
    </row>
    <row r="31" spans="1:25" ht="13" x14ac:dyDescent="0.3">
      <c r="A31" s="153"/>
      <c r="B31" s="663">
        <v>5</v>
      </c>
      <c r="C31" s="664"/>
      <c r="D31" s="888" t="str">
        <f>"Note: if you have locations serving "&amp;B31&amp;" members, fill out Section C on this page."</f>
        <v>Note: if you have locations serving 5 members, fill out Section C on this page.</v>
      </c>
      <c r="E31" s="889"/>
      <c r="F31" s="889"/>
      <c r="G31" s="889"/>
      <c r="H31" s="889"/>
      <c r="I31" s="156"/>
      <c r="J31" s="157"/>
      <c r="K31"/>
    </row>
    <row r="32" spans="1:25" ht="12" customHeight="1" x14ac:dyDescent="0.3">
      <c r="A32" s="153"/>
      <c r="B32" s="663">
        <v>6</v>
      </c>
      <c r="C32" s="664"/>
      <c r="D32" s="888" t="str">
        <f>"Note: if you have locations serving "&amp;B32&amp;" members, fill out Section C on this page."</f>
        <v>Note: if you have locations serving 6 members, fill out Section C on this page.</v>
      </c>
      <c r="E32" s="889"/>
      <c r="F32" s="889"/>
      <c r="G32" s="889"/>
      <c r="H32" s="889"/>
      <c r="I32" s="156"/>
      <c r="J32" s="157"/>
      <c r="K32"/>
    </row>
    <row r="33" spans="1:11" ht="13" x14ac:dyDescent="0.3">
      <c r="A33" s="153"/>
      <c r="B33" s="663">
        <v>7</v>
      </c>
      <c r="C33" s="664"/>
      <c r="D33" s="888" t="str">
        <f>"Note: if you have locations serving "&amp;B33&amp;" members, fill out Section C on this page."</f>
        <v>Note: if you have locations serving 7 members, fill out Section C on this page.</v>
      </c>
      <c r="E33" s="889"/>
      <c r="F33" s="889"/>
      <c r="G33" s="889"/>
      <c r="H33" s="889"/>
      <c r="I33" s="156"/>
      <c r="J33" s="157"/>
      <c r="K33"/>
    </row>
    <row r="34" spans="1:11" ht="12" customHeight="1" x14ac:dyDescent="0.3">
      <c r="A34" s="153"/>
      <c r="B34" s="663">
        <v>8</v>
      </c>
      <c r="C34" s="664"/>
      <c r="D34" s="888" t="str">
        <f>"Note: if you have locations serving "&amp;B34&amp;" members, fill out Section C on this page."</f>
        <v>Note: if you have locations serving 8 members, fill out Section C on this page.</v>
      </c>
      <c r="E34" s="889"/>
      <c r="F34" s="889"/>
      <c r="G34" s="889"/>
      <c r="H34" s="889"/>
      <c r="I34" s="156"/>
      <c r="J34" s="157"/>
      <c r="K34"/>
    </row>
    <row r="35" spans="1:11" ht="13.5" thickBot="1" x14ac:dyDescent="0.35">
      <c r="A35" s="153"/>
      <c r="B35" s="665">
        <v>9</v>
      </c>
      <c r="C35" s="666"/>
      <c r="D35" s="616"/>
      <c r="E35" s="155" t="s">
        <v>388</v>
      </c>
      <c r="F35" s="2"/>
      <c r="G35" s="154"/>
      <c r="H35" s="2"/>
      <c r="I35" s="156"/>
      <c r="J35" s="157"/>
      <c r="K35"/>
    </row>
    <row r="36" spans="1:11" ht="13" x14ac:dyDescent="0.3">
      <c r="A36" s="153"/>
      <c r="B36" s="667"/>
      <c r="C36" s="668"/>
      <c r="D36" s="616"/>
      <c r="E36" s="155"/>
      <c r="F36" s="2"/>
      <c r="G36" s="154"/>
      <c r="H36" s="2"/>
      <c r="I36" s="156"/>
      <c r="J36" s="157"/>
      <c r="K36"/>
    </row>
    <row r="37" spans="1:11" ht="12" customHeight="1" x14ac:dyDescent="0.25">
      <c r="A37" s="153"/>
      <c r="B37" s="154"/>
      <c r="C37" s="154"/>
      <c r="D37" s="155"/>
      <c r="E37" s="155"/>
      <c r="F37" s="2"/>
      <c r="G37" s="156"/>
      <c r="H37" s="2"/>
      <c r="I37" s="156"/>
      <c r="J37" s="157"/>
      <c r="K37"/>
    </row>
    <row r="38" spans="1:11" s="360" customFormat="1" ht="15" customHeight="1" x14ac:dyDescent="0.35">
      <c r="A38" s="147" t="s">
        <v>389</v>
      </c>
      <c r="B38" s="369"/>
      <c r="C38" s="369"/>
      <c r="D38" s="369"/>
      <c r="E38" s="369"/>
      <c r="F38" s="369"/>
      <c r="G38" s="369"/>
      <c r="H38" s="369"/>
      <c r="I38" s="369"/>
      <c r="J38" s="644"/>
    </row>
    <row r="39" spans="1:11" s="360" customFormat="1" ht="15" customHeight="1" x14ac:dyDescent="0.35">
      <c r="A39" s="251"/>
      <c r="B39" s="367"/>
      <c r="C39" s="367"/>
      <c r="D39" s="367"/>
      <c r="E39" s="367"/>
      <c r="F39" s="367"/>
      <c r="G39" s="367"/>
      <c r="H39" s="367"/>
      <c r="I39" s="367"/>
      <c r="J39" s="368"/>
    </row>
    <row r="40" spans="1:11" ht="12" customHeight="1" x14ac:dyDescent="0.25">
      <c r="A40" s="376" t="s">
        <v>71</v>
      </c>
      <c r="B40" s="377"/>
      <c r="C40" s="378"/>
      <c r="D40" s="378"/>
      <c r="E40" s="378"/>
      <c r="F40" s="648"/>
      <c r="G40" s="377"/>
      <c r="H40" s="378"/>
      <c r="I40" s="378"/>
      <c r="J40" s="379"/>
    </row>
    <row r="41" spans="1:11" ht="82.5" customHeight="1" x14ac:dyDescent="0.25">
      <c r="A41" s="877" t="s">
        <v>390</v>
      </c>
      <c r="B41" s="878"/>
      <c r="C41" s="878"/>
      <c r="D41" s="878"/>
      <c r="E41" s="878"/>
      <c r="F41" s="878"/>
      <c r="G41" s="878"/>
      <c r="H41" s="878"/>
      <c r="I41" s="878"/>
      <c r="J41" s="879"/>
    </row>
    <row r="42" spans="1:11" ht="16.5" customHeight="1" x14ac:dyDescent="0.25">
      <c r="A42" s="662" t="str">
        <f>L7</f>
        <v>Report information as of May 2025</v>
      </c>
      <c r="B42" s="380"/>
      <c r="C42" s="380"/>
      <c r="D42" s="380"/>
      <c r="E42" s="380"/>
      <c r="F42" s="380"/>
      <c r="G42" s="380"/>
      <c r="H42" s="380"/>
      <c r="I42" s="380"/>
      <c r="J42" s="381"/>
    </row>
    <row r="43" spans="1:11" ht="16.5" customHeight="1" x14ac:dyDescent="0.25">
      <c r="A43" s="669"/>
      <c r="B43" s="670"/>
      <c r="C43" s="670"/>
      <c r="D43" s="670"/>
      <c r="E43" s="670"/>
      <c r="F43" s="670"/>
      <c r="G43" s="670"/>
      <c r="H43" s="670"/>
      <c r="I43" s="670"/>
      <c r="J43" s="671"/>
    </row>
    <row r="44" spans="1:11" ht="16.5" customHeight="1" x14ac:dyDescent="0.25">
      <c r="A44" s="669"/>
      <c r="B44" s="672" t="s">
        <v>391</v>
      </c>
      <c r="C44" s="670"/>
      <c r="D44" s="670"/>
      <c r="E44" s="673"/>
      <c r="F44" s="674"/>
      <c r="G44" s="670"/>
      <c r="H44" s="670"/>
      <c r="I44" s="670"/>
      <c r="J44" s="671"/>
    </row>
    <row r="45" spans="1:11" ht="13" customHeight="1" x14ac:dyDescent="0.25">
      <c r="A45" s="675"/>
      <c r="B45" s="676"/>
      <c r="C45" s="677"/>
      <c r="D45" s="677"/>
      <c r="E45" s="677"/>
      <c r="F45" s="678"/>
      <c r="G45" s="676"/>
      <c r="H45" s="677"/>
      <c r="I45" s="677"/>
      <c r="J45" s="679"/>
    </row>
    <row r="46" spans="1:11" ht="13.5" thickBot="1" x14ac:dyDescent="0.35">
      <c r="A46" s="612"/>
      <c r="B46" s="613" t="s">
        <v>392</v>
      </c>
      <c r="C46" s="613"/>
      <c r="D46" s="155"/>
      <c r="E46" s="155"/>
      <c r="F46" s="154"/>
      <c r="G46" s="156"/>
      <c r="H46" s="2"/>
      <c r="I46" s="156"/>
      <c r="J46" s="157"/>
      <c r="K46"/>
    </row>
    <row r="47" spans="1:11" ht="26.15" customHeight="1" x14ac:dyDescent="0.35">
      <c r="A47" s="680"/>
      <c r="B47" s="681"/>
      <c r="C47" s="682" t="s">
        <v>393</v>
      </c>
      <c r="D47" s="683"/>
      <c r="E47" s="683"/>
      <c r="F47" s="684" t="s">
        <v>394</v>
      </c>
      <c r="G47" s="683"/>
      <c r="H47" s="685"/>
      <c r="I47" s="880" t="s">
        <v>395</v>
      </c>
      <c r="J47" s="157"/>
      <c r="K47" s="649"/>
    </row>
    <row r="48" spans="1:11" s="372" customFormat="1" ht="26" x14ac:dyDescent="0.3">
      <c r="A48" s="680"/>
      <c r="B48" s="686" t="s">
        <v>396</v>
      </c>
      <c r="C48" s="687" t="s">
        <v>397</v>
      </c>
      <c r="D48" s="688" t="s">
        <v>398</v>
      </c>
      <c r="E48" s="689" t="s">
        <v>399</v>
      </c>
      <c r="F48" s="688" t="s">
        <v>400</v>
      </c>
      <c r="G48" s="688" t="s">
        <v>401</v>
      </c>
      <c r="H48" s="688" t="s">
        <v>402</v>
      </c>
      <c r="I48" s="881"/>
      <c r="J48" s="157"/>
      <c r="K48" s="185"/>
    </row>
    <row r="49" spans="1:11" ht="13" x14ac:dyDescent="0.3">
      <c r="A49" s="680"/>
      <c r="B49" s="690" t="s">
        <v>403</v>
      </c>
      <c r="C49" s="691">
        <v>24</v>
      </c>
      <c r="D49" s="691">
        <v>16</v>
      </c>
      <c r="E49" s="691">
        <v>8</v>
      </c>
      <c r="F49" s="691">
        <v>16</v>
      </c>
      <c r="G49" s="691">
        <v>16</v>
      </c>
      <c r="H49" s="691">
        <v>8</v>
      </c>
      <c r="I49" s="692" t="s">
        <v>404</v>
      </c>
      <c r="J49" s="157"/>
      <c r="K49"/>
    </row>
    <row r="50" spans="1:11" ht="12" customHeight="1" x14ac:dyDescent="0.3">
      <c r="A50" s="680"/>
      <c r="B50" s="693" t="s">
        <v>66</v>
      </c>
      <c r="C50" s="694"/>
      <c r="D50" s="694"/>
      <c r="E50" s="694"/>
      <c r="F50" s="694"/>
      <c r="G50" s="694"/>
      <c r="H50" s="694"/>
      <c r="I50" s="695"/>
      <c r="J50" s="157"/>
      <c r="K50"/>
    </row>
    <row r="51" spans="1:11" ht="13" x14ac:dyDescent="0.3">
      <c r="A51" s="680"/>
      <c r="B51" s="693" t="s">
        <v>66</v>
      </c>
      <c r="C51" s="694"/>
      <c r="D51" s="694"/>
      <c r="E51" s="694"/>
      <c r="F51" s="694"/>
      <c r="G51" s="694"/>
      <c r="H51" s="694"/>
      <c r="I51" s="695"/>
      <c r="J51" s="157"/>
      <c r="K51"/>
    </row>
    <row r="52" spans="1:11" ht="13" x14ac:dyDescent="0.3">
      <c r="A52" s="680"/>
      <c r="B52" s="693" t="s">
        <v>66</v>
      </c>
      <c r="C52" s="694"/>
      <c r="D52" s="694"/>
      <c r="E52" s="694"/>
      <c r="F52" s="694"/>
      <c r="G52" s="694"/>
      <c r="H52" s="694"/>
      <c r="I52" s="695"/>
      <c r="J52" s="157"/>
      <c r="K52"/>
    </row>
    <row r="53" spans="1:11" ht="12" customHeight="1" x14ac:dyDescent="0.3">
      <c r="A53" s="680"/>
      <c r="B53" s="693" t="s">
        <v>66</v>
      </c>
      <c r="C53" s="694"/>
      <c r="D53" s="694"/>
      <c r="E53" s="694"/>
      <c r="F53" s="694"/>
      <c r="G53" s="694"/>
      <c r="H53" s="694"/>
      <c r="I53" s="695"/>
      <c r="J53" s="157"/>
      <c r="K53"/>
    </row>
    <row r="54" spans="1:11" ht="13.5" thickBot="1" x14ac:dyDescent="0.35">
      <c r="A54" s="680"/>
      <c r="B54" s="696" t="s">
        <v>66</v>
      </c>
      <c r="C54" s="697"/>
      <c r="D54" s="697"/>
      <c r="E54" s="697"/>
      <c r="F54" s="697"/>
      <c r="G54" s="697"/>
      <c r="H54" s="697"/>
      <c r="I54" s="698"/>
      <c r="J54" s="157"/>
      <c r="K54"/>
    </row>
    <row r="55" spans="1:11" ht="12.5" x14ac:dyDescent="0.25">
      <c r="A55" s="153"/>
      <c r="B55" s="181"/>
      <c r="C55" s="2"/>
      <c r="D55" s="2"/>
      <c r="E55" s="155"/>
      <c r="F55" s="2"/>
      <c r="G55" s="154"/>
      <c r="H55" s="2"/>
      <c r="I55" s="156"/>
      <c r="J55" s="157"/>
      <c r="K55"/>
    </row>
    <row r="56" spans="1:11" ht="13.5" thickBot="1" x14ac:dyDescent="0.35">
      <c r="A56" s="612"/>
      <c r="B56" s="613" t="s">
        <v>405</v>
      </c>
      <c r="C56" s="613"/>
      <c r="D56" s="155"/>
      <c r="E56" s="155"/>
      <c r="F56" s="154"/>
      <c r="G56" s="156"/>
      <c r="H56" s="2"/>
      <c r="I56" s="156"/>
      <c r="J56" s="157"/>
      <c r="K56"/>
    </row>
    <row r="57" spans="1:11" ht="26.15" customHeight="1" x14ac:dyDescent="0.3">
      <c r="A57" s="680"/>
      <c r="B57" s="681"/>
      <c r="C57" s="874" t="s">
        <v>393</v>
      </c>
      <c r="D57" s="875"/>
      <c r="E57" s="875"/>
      <c r="F57" s="874" t="s">
        <v>394</v>
      </c>
      <c r="G57" s="875"/>
      <c r="H57" s="876"/>
      <c r="I57" s="2"/>
      <c r="J57" s="157"/>
      <c r="K57"/>
    </row>
    <row r="58" spans="1:11" s="372" customFormat="1" ht="26" x14ac:dyDescent="0.3">
      <c r="A58" s="680"/>
      <c r="B58" s="686" t="s">
        <v>396</v>
      </c>
      <c r="C58" s="687" t="s">
        <v>397</v>
      </c>
      <c r="D58" s="688" t="s">
        <v>398</v>
      </c>
      <c r="E58" s="689" t="s">
        <v>399</v>
      </c>
      <c r="F58" s="688" t="s">
        <v>400</v>
      </c>
      <c r="G58" s="688" t="s">
        <v>401</v>
      </c>
      <c r="H58" s="699" t="s">
        <v>402</v>
      </c>
      <c r="I58" s="2"/>
      <c r="J58" s="157"/>
      <c r="K58" s="2"/>
    </row>
    <row r="59" spans="1:11" ht="13" x14ac:dyDescent="0.3">
      <c r="A59" s="680"/>
      <c r="B59" s="690" t="s">
        <v>403</v>
      </c>
      <c r="C59" s="691"/>
      <c r="D59" s="691"/>
      <c r="E59" s="691" t="s">
        <v>406</v>
      </c>
      <c r="F59" s="691" t="s">
        <v>406</v>
      </c>
      <c r="G59" s="691" t="s">
        <v>406</v>
      </c>
      <c r="H59" s="700"/>
      <c r="I59" s="2"/>
      <c r="J59" s="157"/>
      <c r="K59"/>
    </row>
    <row r="60" spans="1:11" ht="12" customHeight="1" x14ac:dyDescent="0.3">
      <c r="A60" s="680"/>
      <c r="B60" s="693" t="s">
        <v>66</v>
      </c>
      <c r="C60" s="694"/>
      <c r="D60" s="694"/>
      <c r="E60" s="694"/>
      <c r="F60" s="694"/>
      <c r="G60" s="694"/>
      <c r="H60" s="701"/>
      <c r="I60" s="2"/>
      <c r="J60" s="157"/>
      <c r="K60"/>
    </row>
    <row r="61" spans="1:11" ht="13" x14ac:dyDescent="0.3">
      <c r="A61" s="680"/>
      <c r="B61" s="693" t="s">
        <v>66</v>
      </c>
      <c r="C61" s="694"/>
      <c r="D61" s="694"/>
      <c r="E61" s="694"/>
      <c r="F61" s="694"/>
      <c r="G61" s="694"/>
      <c r="H61" s="701"/>
      <c r="I61" s="2"/>
      <c r="J61" s="157"/>
      <c r="K61"/>
    </row>
    <row r="62" spans="1:11" ht="13" x14ac:dyDescent="0.3">
      <c r="A62" s="680"/>
      <c r="B62" s="693" t="s">
        <v>66</v>
      </c>
      <c r="C62" s="694"/>
      <c r="D62" s="694"/>
      <c r="E62" s="694"/>
      <c r="F62" s="694"/>
      <c r="G62" s="694"/>
      <c r="H62" s="701"/>
      <c r="I62" s="2"/>
      <c r="J62" s="157"/>
      <c r="K62"/>
    </row>
    <row r="63" spans="1:11" ht="12" customHeight="1" x14ac:dyDescent="0.3">
      <c r="A63" s="680"/>
      <c r="B63" s="693" t="s">
        <v>66</v>
      </c>
      <c r="C63" s="694"/>
      <c r="D63" s="694"/>
      <c r="E63" s="694"/>
      <c r="F63" s="694"/>
      <c r="G63" s="694"/>
      <c r="H63" s="701"/>
      <c r="I63" s="2"/>
      <c r="J63" s="157"/>
      <c r="K63"/>
    </row>
    <row r="64" spans="1:11" ht="13.5" thickBot="1" x14ac:dyDescent="0.35">
      <c r="A64" s="680"/>
      <c r="B64" s="696" t="s">
        <v>66</v>
      </c>
      <c r="C64" s="697"/>
      <c r="D64" s="697"/>
      <c r="E64" s="697"/>
      <c r="F64" s="697"/>
      <c r="G64" s="697"/>
      <c r="H64" s="702"/>
      <c r="I64" s="2"/>
      <c r="J64" s="157"/>
      <c r="K64"/>
    </row>
    <row r="65" spans="1:11" ht="12" customHeight="1" x14ac:dyDescent="0.25">
      <c r="A65" s="153"/>
      <c r="B65" s="154"/>
      <c r="C65" s="154"/>
      <c r="D65" s="155"/>
      <c r="E65" s="155"/>
      <c r="F65"/>
      <c r="G65" s="156"/>
      <c r="H65" s="2"/>
      <c r="I65" s="156"/>
      <c r="J65" s="157"/>
      <c r="K65"/>
    </row>
    <row r="66" spans="1:11" ht="12" customHeight="1" thickBot="1" x14ac:dyDescent="0.35">
      <c r="A66" s="153"/>
      <c r="B66" s="613" t="s">
        <v>407</v>
      </c>
      <c r="C66" s="154"/>
      <c r="D66" s="155"/>
      <c r="E66" s="155"/>
      <c r="F66" s="155"/>
      <c r="G66" s="155"/>
      <c r="H66" s="155"/>
      <c r="I66" s="156"/>
      <c r="J66" s="157"/>
      <c r="K66"/>
    </row>
    <row r="67" spans="1:11" s="372" customFormat="1" ht="13" x14ac:dyDescent="0.3">
      <c r="A67" s="680"/>
      <c r="B67" s="703" t="s">
        <v>408</v>
      </c>
      <c r="C67" s="704" t="s">
        <v>409</v>
      </c>
      <c r="D67" s="155"/>
      <c r="E67" s="155"/>
      <c r="F67" s="155"/>
      <c r="G67" s="155"/>
      <c r="H67" s="155"/>
      <c r="I67" s="156"/>
      <c r="J67" s="157"/>
      <c r="K67" s="2"/>
    </row>
    <row r="68" spans="1:11" ht="12" customHeight="1" x14ac:dyDescent="0.25">
      <c r="A68" s="153"/>
      <c r="B68" s="705" t="s">
        <v>410</v>
      </c>
      <c r="C68" s="695" t="s">
        <v>66</v>
      </c>
      <c r="D68" s="155"/>
      <c r="E68" s="155"/>
      <c r="F68" s="155"/>
      <c r="G68" s="155"/>
      <c r="H68" s="155"/>
      <c r="I68" s="156"/>
      <c r="J68" s="157"/>
      <c r="K68"/>
    </row>
    <row r="69" spans="1:11" ht="12" customHeight="1" x14ac:dyDescent="0.25">
      <c r="A69" s="153"/>
      <c r="B69" s="705" t="s">
        <v>411</v>
      </c>
      <c r="C69" s="695" t="s">
        <v>66</v>
      </c>
      <c r="D69" s="155"/>
      <c r="E69" s="155"/>
      <c r="F69" s="155"/>
      <c r="G69" s="155"/>
      <c r="H69" s="155"/>
      <c r="I69" s="156"/>
      <c r="J69" s="157"/>
      <c r="K69"/>
    </row>
    <row r="70" spans="1:11" ht="12" customHeight="1" thickBot="1" x14ac:dyDescent="0.3">
      <c r="A70" s="153"/>
      <c r="B70" s="706" t="s">
        <v>412</v>
      </c>
      <c r="C70" s="702"/>
      <c r="D70" s="155"/>
      <c r="E70" s="155"/>
      <c r="F70" s="155"/>
      <c r="G70" s="155"/>
      <c r="H70" s="155"/>
      <c r="I70" s="156"/>
      <c r="J70" s="157"/>
      <c r="K70"/>
    </row>
    <row r="71" spans="1:11" ht="12" customHeight="1" x14ac:dyDescent="0.25">
      <c r="A71" s="153"/>
      <c r="B71" s="154"/>
      <c r="C71" s="154"/>
      <c r="D71" s="155"/>
      <c r="E71" s="155"/>
      <c r="F71" s="155"/>
      <c r="G71" s="155"/>
      <c r="H71" s="155"/>
      <c r="I71" s="156"/>
      <c r="J71" s="157"/>
      <c r="K71"/>
    </row>
    <row r="72" spans="1:11" s="360" customFormat="1" ht="15" customHeight="1" x14ac:dyDescent="0.35">
      <c r="A72" s="147" t="s">
        <v>413</v>
      </c>
      <c r="B72" s="369"/>
      <c r="C72" s="369"/>
      <c r="D72" s="369"/>
      <c r="E72" s="369"/>
      <c r="F72" s="369"/>
      <c r="G72" s="369"/>
      <c r="H72" s="369"/>
      <c r="I72" s="369"/>
      <c r="J72" s="644"/>
    </row>
    <row r="73" spans="1:11" s="360" customFormat="1" ht="15" customHeight="1" x14ac:dyDescent="0.35">
      <c r="A73" s="251"/>
      <c r="B73" s="367"/>
      <c r="C73" s="367"/>
      <c r="D73" s="367"/>
      <c r="E73" s="367"/>
      <c r="F73" s="367"/>
      <c r="G73" s="367"/>
      <c r="H73" s="367"/>
      <c r="I73" s="367"/>
      <c r="J73" s="368"/>
    </row>
    <row r="74" spans="1:11" ht="12" customHeight="1" x14ac:dyDescent="0.35">
      <c r="A74" s="376" t="s">
        <v>71</v>
      </c>
      <c r="B74" s="377"/>
      <c r="C74" s="378"/>
      <c r="D74" s="378"/>
      <c r="E74" s="378"/>
      <c r="F74" s="648"/>
      <c r="G74" s="377"/>
      <c r="H74" s="378"/>
      <c r="I74" s="378"/>
      <c r="J74" s="379"/>
      <c r="K74" s="649"/>
    </row>
    <row r="75" spans="1:11" ht="82.5" customHeight="1" x14ac:dyDescent="0.25">
      <c r="A75" s="877" t="s">
        <v>414</v>
      </c>
      <c r="B75" s="878"/>
      <c r="C75" s="878"/>
      <c r="D75" s="878"/>
      <c r="E75" s="878"/>
      <c r="F75" s="878"/>
      <c r="G75" s="878"/>
      <c r="H75" s="878"/>
      <c r="I75" s="878"/>
      <c r="J75" s="879"/>
    </row>
    <row r="76" spans="1:11" ht="16.5" customHeight="1" x14ac:dyDescent="0.25">
      <c r="A76" s="662" t="str">
        <f>L7</f>
        <v>Report information as of May 2025</v>
      </c>
      <c r="B76" s="380"/>
      <c r="C76" s="380"/>
      <c r="D76" s="380"/>
      <c r="E76" s="380"/>
      <c r="F76" s="380"/>
      <c r="G76" s="380"/>
      <c r="H76" s="380"/>
      <c r="I76" s="380"/>
      <c r="J76" s="381"/>
    </row>
    <row r="77" spans="1:11" ht="13" x14ac:dyDescent="0.3">
      <c r="A77" s="612"/>
      <c r="B77" s="154"/>
      <c r="C77" s="613"/>
      <c r="D77" s="155"/>
      <c r="E77" s="155"/>
      <c r="F77" s="154"/>
      <c r="G77" s="156"/>
      <c r="H77" s="2"/>
      <c r="I77" s="156"/>
      <c r="J77" s="157"/>
      <c r="K77"/>
    </row>
    <row r="78" spans="1:11" ht="16.5" customHeight="1" x14ac:dyDescent="0.25">
      <c r="A78" s="669"/>
      <c r="B78" s="672" t="s">
        <v>391</v>
      </c>
      <c r="C78" s="670"/>
      <c r="D78" s="670"/>
      <c r="E78" s="673"/>
      <c r="F78" s="674"/>
      <c r="G78" s="670"/>
      <c r="H78" s="670"/>
      <c r="I78" s="670"/>
      <c r="J78" s="671"/>
    </row>
    <row r="79" spans="1:11" ht="16.5" customHeight="1" x14ac:dyDescent="0.25">
      <c r="A79" s="669"/>
      <c r="B79" s="672"/>
      <c r="C79" s="672"/>
      <c r="D79" s="672"/>
      <c r="E79" s="707"/>
      <c r="F79" s="708"/>
      <c r="G79" s="672"/>
      <c r="H79" s="672"/>
      <c r="I79" s="672"/>
      <c r="J79" s="709"/>
    </row>
    <row r="80" spans="1:11" ht="13.5" thickBot="1" x14ac:dyDescent="0.35">
      <c r="A80" s="612"/>
      <c r="B80" s="613" t="s">
        <v>392</v>
      </c>
      <c r="C80" s="613"/>
      <c r="D80" s="155"/>
      <c r="E80" s="155"/>
      <c r="F80" s="154"/>
      <c r="G80" s="156"/>
      <c r="H80" s="2"/>
      <c r="I80" s="156"/>
      <c r="J80" s="157"/>
      <c r="K80"/>
    </row>
    <row r="81" spans="1:13" ht="26.15" customHeight="1" x14ac:dyDescent="0.3">
      <c r="A81" s="680"/>
      <c r="B81" s="681"/>
      <c r="C81" s="682" t="s">
        <v>393</v>
      </c>
      <c r="D81" s="683"/>
      <c r="E81" s="683"/>
      <c r="F81" s="684" t="s">
        <v>394</v>
      </c>
      <c r="G81" s="683"/>
      <c r="H81" s="685"/>
      <c r="I81" s="880" t="s">
        <v>395</v>
      </c>
      <c r="J81" s="157"/>
      <c r="K81"/>
    </row>
    <row r="82" spans="1:13" s="372" customFormat="1" ht="26" x14ac:dyDescent="0.3">
      <c r="A82" s="680"/>
      <c r="B82" s="686" t="s">
        <v>396</v>
      </c>
      <c r="C82" s="687" t="s">
        <v>397</v>
      </c>
      <c r="D82" s="688" t="s">
        <v>398</v>
      </c>
      <c r="E82" s="689" t="s">
        <v>399</v>
      </c>
      <c r="F82" s="688" t="s">
        <v>400</v>
      </c>
      <c r="G82" s="688" t="s">
        <v>401</v>
      </c>
      <c r="H82" s="688" t="s">
        <v>402</v>
      </c>
      <c r="I82" s="881"/>
      <c r="J82" s="157"/>
      <c r="K82" s="185"/>
      <c r="L82" s="375"/>
      <c r="M82" s="375"/>
    </row>
    <row r="83" spans="1:13" ht="13" x14ac:dyDescent="0.3">
      <c r="A83" s="680"/>
      <c r="B83" s="690" t="s">
        <v>403</v>
      </c>
      <c r="C83" s="691">
        <v>24</v>
      </c>
      <c r="D83" s="691">
        <v>16</v>
      </c>
      <c r="E83" s="691">
        <v>8</v>
      </c>
      <c r="F83" s="691">
        <v>16</v>
      </c>
      <c r="G83" s="691">
        <v>16</v>
      </c>
      <c r="H83" s="691">
        <v>8</v>
      </c>
      <c r="I83" s="692" t="s">
        <v>404</v>
      </c>
      <c r="J83" s="157"/>
      <c r="K83"/>
    </row>
    <row r="84" spans="1:13" ht="12" customHeight="1" x14ac:dyDescent="0.3">
      <c r="A84" s="680"/>
      <c r="B84" s="693" t="s">
        <v>66</v>
      </c>
      <c r="C84" s="694"/>
      <c r="D84" s="694"/>
      <c r="E84" s="694"/>
      <c r="F84" s="694"/>
      <c r="G84" s="694"/>
      <c r="H84" s="694"/>
      <c r="I84" s="695"/>
      <c r="J84" s="157"/>
      <c r="K84"/>
    </row>
    <row r="85" spans="1:13" ht="13" x14ac:dyDescent="0.3">
      <c r="A85" s="680"/>
      <c r="B85" s="693" t="s">
        <v>66</v>
      </c>
      <c r="C85" s="694"/>
      <c r="D85" s="694"/>
      <c r="E85" s="694"/>
      <c r="F85" s="694"/>
      <c r="G85" s="694"/>
      <c r="H85" s="694"/>
      <c r="I85" s="695"/>
      <c r="J85" s="157"/>
      <c r="K85"/>
    </row>
    <row r="86" spans="1:13" ht="13" x14ac:dyDescent="0.3">
      <c r="A86" s="680"/>
      <c r="B86" s="693" t="s">
        <v>66</v>
      </c>
      <c r="C86" s="694"/>
      <c r="D86" s="694"/>
      <c r="E86" s="694"/>
      <c r="F86" s="694"/>
      <c r="G86" s="694"/>
      <c r="H86" s="694"/>
      <c r="I86" s="695"/>
      <c r="J86" s="157"/>
      <c r="K86"/>
    </row>
    <row r="87" spans="1:13" ht="12" customHeight="1" x14ac:dyDescent="0.3">
      <c r="A87" s="680"/>
      <c r="B87" s="693" t="s">
        <v>66</v>
      </c>
      <c r="C87" s="694"/>
      <c r="D87" s="694"/>
      <c r="E87" s="694"/>
      <c r="F87" s="694"/>
      <c r="G87" s="694"/>
      <c r="H87" s="694"/>
      <c r="I87" s="695"/>
      <c r="J87" s="157"/>
      <c r="K87"/>
    </row>
    <row r="88" spans="1:13" ht="13.5" thickBot="1" x14ac:dyDescent="0.35">
      <c r="A88" s="680"/>
      <c r="B88" s="696" t="s">
        <v>66</v>
      </c>
      <c r="C88" s="697"/>
      <c r="D88" s="697"/>
      <c r="E88" s="697"/>
      <c r="F88" s="697"/>
      <c r="G88" s="697"/>
      <c r="H88" s="697"/>
      <c r="I88" s="698"/>
      <c r="J88" s="157"/>
      <c r="K88"/>
    </row>
    <row r="89" spans="1:13" ht="12.5" x14ac:dyDescent="0.25">
      <c r="A89" s="153"/>
      <c r="B89" s="181"/>
      <c r="C89"/>
      <c r="D89"/>
      <c r="E89" s="155"/>
      <c r="F89" s="2"/>
      <c r="G89" s="154"/>
      <c r="H89" s="2"/>
      <c r="I89" s="156"/>
      <c r="J89" s="157"/>
      <c r="K89"/>
    </row>
    <row r="90" spans="1:13" ht="13.5" thickBot="1" x14ac:dyDescent="0.35">
      <c r="A90" s="612"/>
      <c r="B90" s="613" t="s">
        <v>405</v>
      </c>
      <c r="C90" s="613"/>
      <c r="D90" s="155"/>
      <c r="E90" s="155"/>
      <c r="F90" s="154"/>
      <c r="G90" s="156"/>
      <c r="H90" s="2"/>
      <c r="I90" s="156"/>
      <c r="J90" s="157"/>
      <c r="K90"/>
    </row>
    <row r="91" spans="1:13" ht="26.15" customHeight="1" x14ac:dyDescent="0.3">
      <c r="A91" s="680"/>
      <c r="B91" s="710"/>
      <c r="C91" s="682" t="s">
        <v>393</v>
      </c>
      <c r="D91" s="683"/>
      <c r="E91" s="683"/>
      <c r="F91" s="684" t="s">
        <v>394</v>
      </c>
      <c r="G91" s="683"/>
      <c r="H91" s="711"/>
      <c r="I91" s="2"/>
      <c r="J91" s="157"/>
      <c r="K91"/>
    </row>
    <row r="92" spans="1:13" s="372" customFormat="1" ht="26" x14ac:dyDescent="0.3">
      <c r="A92" s="680"/>
      <c r="B92" s="686" t="s">
        <v>396</v>
      </c>
      <c r="C92" s="687" t="s">
        <v>397</v>
      </c>
      <c r="D92" s="688" t="s">
        <v>398</v>
      </c>
      <c r="E92" s="689" t="s">
        <v>399</v>
      </c>
      <c r="F92" s="688" t="s">
        <v>400</v>
      </c>
      <c r="G92" s="688" t="s">
        <v>401</v>
      </c>
      <c r="H92" s="688" t="s">
        <v>402</v>
      </c>
      <c r="I92" s="2"/>
      <c r="J92" s="157"/>
      <c r="K92"/>
      <c r="L92" s="375"/>
      <c r="M92" s="375"/>
    </row>
    <row r="93" spans="1:13" ht="13" x14ac:dyDescent="0.3">
      <c r="A93" s="680"/>
      <c r="B93" s="690" t="s">
        <v>403</v>
      </c>
      <c r="C93" s="691"/>
      <c r="D93" s="691"/>
      <c r="E93" s="691"/>
      <c r="F93" s="691" t="s">
        <v>406</v>
      </c>
      <c r="G93" s="691" t="s">
        <v>406</v>
      </c>
      <c r="H93" s="700"/>
      <c r="I93" s="2"/>
      <c r="J93" s="157"/>
      <c r="K93"/>
    </row>
    <row r="94" spans="1:13" ht="12" customHeight="1" x14ac:dyDescent="0.3">
      <c r="A94" s="680"/>
      <c r="B94" s="693" t="s">
        <v>66</v>
      </c>
      <c r="C94" s="694"/>
      <c r="D94" s="694"/>
      <c r="E94" s="694"/>
      <c r="F94" s="694"/>
      <c r="G94" s="694"/>
      <c r="H94" s="701"/>
      <c r="I94" s="2"/>
      <c r="J94" s="157"/>
      <c r="K94"/>
    </row>
    <row r="95" spans="1:13" ht="13" x14ac:dyDescent="0.3">
      <c r="A95" s="680"/>
      <c r="B95" s="693" t="s">
        <v>66</v>
      </c>
      <c r="C95" s="694"/>
      <c r="D95" s="694"/>
      <c r="E95" s="694"/>
      <c r="F95" s="694"/>
      <c r="G95" s="694"/>
      <c r="H95" s="701"/>
      <c r="I95" s="2"/>
      <c r="J95" s="157"/>
      <c r="K95"/>
    </row>
    <row r="96" spans="1:13" ht="13" x14ac:dyDescent="0.3">
      <c r="A96" s="680"/>
      <c r="B96" s="693" t="s">
        <v>66</v>
      </c>
      <c r="C96" s="694"/>
      <c r="D96" s="694"/>
      <c r="E96" s="694"/>
      <c r="F96" s="694"/>
      <c r="G96" s="694"/>
      <c r="H96" s="701"/>
      <c r="I96" s="2"/>
      <c r="J96" s="157"/>
      <c r="K96"/>
    </row>
    <row r="97" spans="1:11" ht="12" customHeight="1" x14ac:dyDescent="0.3">
      <c r="A97" s="680"/>
      <c r="B97" s="693" t="s">
        <v>66</v>
      </c>
      <c r="C97" s="694"/>
      <c r="D97" s="694"/>
      <c r="E97" s="694"/>
      <c r="F97" s="694"/>
      <c r="G97" s="694"/>
      <c r="H97" s="701"/>
      <c r="I97" s="2"/>
      <c r="J97" s="157"/>
      <c r="K97"/>
    </row>
    <row r="98" spans="1:11" ht="13.5" thickBot="1" x14ac:dyDescent="0.35">
      <c r="A98" s="680"/>
      <c r="B98" s="696" t="s">
        <v>66</v>
      </c>
      <c r="C98" s="697"/>
      <c r="D98" s="697"/>
      <c r="E98" s="697"/>
      <c r="F98" s="697"/>
      <c r="G98" s="697"/>
      <c r="H98" s="702"/>
      <c r="I98" s="2"/>
      <c r="J98" s="157"/>
      <c r="K98"/>
    </row>
    <row r="99" spans="1:11" ht="12" customHeight="1" x14ac:dyDescent="0.25">
      <c r="A99" s="153"/>
      <c r="B99" s="154"/>
      <c r="C99" s="154"/>
      <c r="D99" s="155"/>
      <c r="E99" s="155"/>
      <c r="F99"/>
      <c r="G99" s="156"/>
      <c r="H99" s="2"/>
      <c r="I99" s="156"/>
      <c r="J99" s="157"/>
      <c r="K99"/>
    </row>
    <row r="100" spans="1:11" ht="12" customHeight="1" thickBot="1" x14ac:dyDescent="0.35">
      <c r="A100" s="153"/>
      <c r="B100" s="613" t="s">
        <v>407</v>
      </c>
      <c r="C100" s="154"/>
      <c r="D100" s="155"/>
      <c r="E100" s="155"/>
      <c r="F100" s="155"/>
      <c r="G100" s="155"/>
      <c r="H100" s="155"/>
      <c r="I100" s="156"/>
      <c r="J100" s="157"/>
      <c r="K100"/>
    </row>
    <row r="101" spans="1:11" s="372" customFormat="1" ht="13" x14ac:dyDescent="0.3">
      <c r="A101" s="680"/>
      <c r="B101" s="703" t="s">
        <v>408</v>
      </c>
      <c r="C101" s="704" t="s">
        <v>409</v>
      </c>
      <c r="D101" s="155"/>
      <c r="E101" s="155"/>
      <c r="F101" s="155"/>
      <c r="G101" s="155"/>
      <c r="H101" s="155"/>
      <c r="I101" s="156"/>
      <c r="J101" s="157"/>
      <c r="K101" s="2"/>
    </row>
    <row r="102" spans="1:11" ht="12" customHeight="1" x14ac:dyDescent="0.25">
      <c r="A102" s="153"/>
      <c r="B102" s="705" t="s">
        <v>410</v>
      </c>
      <c r="C102" s="695" t="s">
        <v>66</v>
      </c>
      <c r="D102" s="155"/>
      <c r="E102" s="155"/>
      <c r="F102" s="155"/>
      <c r="G102" s="155"/>
      <c r="H102" s="155"/>
      <c r="I102" s="156"/>
      <c r="J102" s="157"/>
      <c r="K102"/>
    </row>
    <row r="103" spans="1:11" ht="12" customHeight="1" x14ac:dyDescent="0.25">
      <c r="A103" s="153"/>
      <c r="B103" s="705" t="s">
        <v>411</v>
      </c>
      <c r="C103" s="695" t="s">
        <v>66</v>
      </c>
      <c r="D103" s="155"/>
      <c r="E103" s="155"/>
      <c r="F103" s="155"/>
      <c r="G103" s="155"/>
      <c r="H103" s="155"/>
      <c r="I103" s="156"/>
      <c r="J103" s="157"/>
      <c r="K103"/>
    </row>
    <row r="104" spans="1:11" ht="12" customHeight="1" thickBot="1" x14ac:dyDescent="0.3">
      <c r="A104" s="153"/>
      <c r="B104" s="706" t="s">
        <v>412</v>
      </c>
      <c r="C104" s="702"/>
      <c r="D104" s="155"/>
      <c r="E104" s="155"/>
      <c r="F104" s="155"/>
      <c r="G104" s="155"/>
      <c r="H104" s="155"/>
      <c r="I104" s="156"/>
      <c r="J104" s="157"/>
      <c r="K104"/>
    </row>
    <row r="105" spans="1:11" ht="12" customHeight="1" x14ac:dyDescent="0.25">
      <c r="A105" s="153"/>
      <c r="B105" s="154"/>
      <c r="C105" s="154"/>
      <c r="D105" s="155"/>
      <c r="E105" s="155"/>
      <c r="F105" s="155"/>
      <c r="G105" s="155"/>
      <c r="H105" s="155"/>
      <c r="I105" s="156"/>
      <c r="J105" s="157"/>
      <c r="K105"/>
    </row>
    <row r="106" spans="1:11" ht="12" customHeight="1" x14ac:dyDescent="0.25">
      <c r="A106" s="153"/>
      <c r="B106" s="154"/>
      <c r="C106" s="154"/>
      <c r="D106" s="155"/>
      <c r="E106" s="155"/>
      <c r="F106"/>
      <c r="G106" s="156"/>
      <c r="H106" s="2"/>
      <c r="I106" s="156"/>
      <c r="J106" s="157"/>
      <c r="K106"/>
    </row>
    <row r="107" spans="1:11" ht="13" x14ac:dyDescent="0.3">
      <c r="A107" s="712" t="s">
        <v>415</v>
      </c>
      <c r="B107" s="502"/>
      <c r="C107" s="502"/>
      <c r="D107" s="503"/>
      <c r="E107" s="503"/>
      <c r="F107" s="502"/>
      <c r="G107" s="504"/>
      <c r="H107" s="504"/>
      <c r="I107" s="504"/>
      <c r="J107" s="505"/>
      <c r="K107"/>
    </row>
    <row r="108" spans="1:11" ht="13" x14ac:dyDescent="0.3">
      <c r="A108" s="612"/>
      <c r="B108" s="372"/>
      <c r="C108" s="631"/>
      <c r="D108" s="631"/>
      <c r="E108" s="632"/>
      <c r="F108" s="633"/>
      <c r="G108" s="634"/>
      <c r="H108" s="633"/>
      <c r="I108" s="633"/>
      <c r="J108" s="82"/>
      <c r="K108"/>
    </row>
    <row r="109" spans="1:11" ht="13" x14ac:dyDescent="0.3">
      <c r="A109" s="713" t="s">
        <v>71</v>
      </c>
      <c r="B109" s="626"/>
      <c r="C109" s="606"/>
      <c r="D109" s="606"/>
      <c r="E109" s="607"/>
      <c r="F109" s="608"/>
      <c r="G109" s="609"/>
      <c r="H109" s="608"/>
      <c r="I109" s="608"/>
      <c r="J109" s="610"/>
      <c r="K109"/>
    </row>
    <row r="110" spans="1:11" ht="16.5" customHeight="1" x14ac:dyDescent="0.3">
      <c r="A110" s="882" t="s">
        <v>373</v>
      </c>
      <c r="B110" s="883"/>
      <c r="C110" s="883"/>
      <c r="D110" s="883"/>
      <c r="E110" s="883"/>
      <c r="F110" s="883"/>
      <c r="G110" s="883"/>
      <c r="H110" s="883"/>
      <c r="I110" s="883"/>
      <c r="J110" s="884"/>
      <c r="K110"/>
    </row>
    <row r="111" spans="1:11" ht="13" x14ac:dyDescent="0.3">
      <c r="A111" s="612"/>
      <c r="B111" s="372"/>
      <c r="C111" s="631"/>
      <c r="D111" s="631"/>
      <c r="E111" s="632"/>
      <c r="F111" s="633"/>
      <c r="G111" s="634"/>
      <c r="H111" s="633"/>
      <c r="I111" s="633"/>
      <c r="J111" s="82"/>
      <c r="K111"/>
    </row>
    <row r="112" spans="1:11" ht="89.25" customHeight="1" x14ac:dyDescent="0.3">
      <c r="A112" s="612"/>
      <c r="B112" s="885"/>
      <c r="C112" s="886"/>
      <c r="D112" s="886"/>
      <c r="E112" s="886"/>
      <c r="F112" s="886"/>
      <c r="G112" s="886"/>
      <c r="H112" s="886"/>
      <c r="I112" s="887"/>
      <c r="J112" s="157"/>
      <c r="K112"/>
    </row>
    <row r="113" spans="1:21" ht="13" customHeight="1" thickBot="1" x14ac:dyDescent="0.35">
      <c r="A113" s="409"/>
      <c r="B113" s="410"/>
      <c r="C113" s="411"/>
      <c r="D113" s="412"/>
      <c r="E113" s="412"/>
      <c r="F113" s="412"/>
      <c r="G113" s="412"/>
      <c r="H113" s="412"/>
      <c r="I113" s="412"/>
      <c r="J113" s="714"/>
    </row>
    <row r="114" spans="1:21" ht="31.5" customHeight="1" x14ac:dyDescent="0.25">
      <c r="A114" s="414"/>
      <c r="B114" s="415"/>
      <c r="C114" s="415"/>
      <c r="D114" s="415"/>
      <c r="E114" s="375"/>
      <c r="F114" s="375"/>
      <c r="J114" s="125" t="str">
        <f>'User Select'!B40</f>
        <v>June 13, 2025</v>
      </c>
    </row>
    <row r="115" spans="1:21" ht="13" customHeight="1" x14ac:dyDescent="0.25">
      <c r="A115" s="416"/>
      <c r="B115" s="375"/>
      <c r="C115" s="375"/>
      <c r="D115" s="375"/>
      <c r="E115" s="375"/>
      <c r="F115" s="375"/>
    </row>
    <row r="116" spans="1:21" ht="13" hidden="1" customHeight="1" x14ac:dyDescent="0.35">
      <c r="A116" s="126" t="s">
        <v>33</v>
      </c>
    </row>
    <row r="117" spans="1:21" s="720" customFormat="1" ht="18" hidden="1" customHeight="1" x14ac:dyDescent="0.35">
      <c r="A117" s="715"/>
      <c r="B117" s="716"/>
      <c r="C117" s="717"/>
      <c r="D117" s="717"/>
      <c r="E117" s="717"/>
      <c r="F117" s="717"/>
      <c r="G117" s="717"/>
      <c r="H117" s="717"/>
      <c r="I117" s="717"/>
      <c r="J117" s="717"/>
      <c r="K117" s="717"/>
      <c r="L117" s="718"/>
      <c r="M117" s="718"/>
      <c r="N117" s="718"/>
      <c r="O117" s="718"/>
      <c r="P117" s="718"/>
      <c r="Q117" s="718"/>
      <c r="R117" s="719"/>
      <c r="U117" s="720" t="s">
        <v>416</v>
      </c>
    </row>
    <row r="118" spans="1:21" customFormat="1" ht="32.15" hidden="1" customHeight="1" x14ac:dyDescent="0.25"/>
    <row r="119" spans="1:21" customFormat="1" ht="20.149999999999999" hidden="1" customHeight="1" x14ac:dyDescent="0.25"/>
    <row r="120" spans="1:21" customFormat="1" ht="20.149999999999999" hidden="1" customHeight="1" x14ac:dyDescent="0.25"/>
    <row r="121" spans="1:21" customFormat="1" ht="20.149999999999999" hidden="1" customHeight="1" x14ac:dyDescent="0.25"/>
    <row r="122" spans="1:21" customFormat="1" ht="20.149999999999999" hidden="1" customHeight="1" x14ac:dyDescent="0.25"/>
    <row r="123" spans="1:21" customFormat="1" ht="20.149999999999999" hidden="1" customHeight="1" x14ac:dyDescent="0.25"/>
    <row r="124" spans="1:21" customFormat="1" ht="20.149999999999999" hidden="1" customHeight="1" x14ac:dyDescent="0.25"/>
    <row r="125" spans="1:21" customFormat="1" ht="20.149999999999999" hidden="1" customHeight="1" x14ac:dyDescent="0.25"/>
    <row r="126" spans="1:21" customFormat="1" ht="20.149999999999999" hidden="1" customHeight="1" x14ac:dyDescent="0.25"/>
    <row r="127" spans="1:21" customFormat="1" ht="20.149999999999999" hidden="1" customHeight="1" x14ac:dyDescent="0.25"/>
    <row r="128" spans="1:21" customFormat="1" ht="20.149999999999999" hidden="1" customHeight="1" x14ac:dyDescent="0.25"/>
    <row r="129" customFormat="1" ht="19" hidden="1" customHeight="1" x14ac:dyDescent="0.25"/>
    <row r="130" customFormat="1" ht="16" hidden="1" customHeight="1" x14ac:dyDescent="0.25"/>
    <row r="131" customFormat="1" ht="16" hidden="1" customHeight="1" x14ac:dyDescent="0.25"/>
    <row r="132" customFormat="1" ht="41.25" hidden="1" customHeight="1" x14ac:dyDescent="0.25"/>
    <row r="133" customFormat="1" ht="50.65" hidden="1" customHeight="1" x14ac:dyDescent="0.25"/>
    <row r="134" customFormat="1" ht="44.65" hidden="1" customHeight="1" x14ac:dyDescent="0.25"/>
    <row r="135" customFormat="1" ht="44.65" hidden="1" customHeight="1" x14ac:dyDescent="0.25"/>
    <row r="136" customFormat="1" ht="44.65" hidden="1" customHeight="1" x14ac:dyDescent="0.25"/>
    <row r="137" customFormat="1" ht="44.65" hidden="1" customHeight="1" x14ac:dyDescent="0.25"/>
    <row r="138" customFormat="1" ht="44.65" hidden="1" customHeight="1" x14ac:dyDescent="0.25"/>
    <row r="139" customFormat="1" ht="44.65" hidden="1" customHeight="1" x14ac:dyDescent="0.25"/>
    <row r="140" customFormat="1" ht="44.65" hidden="1" customHeight="1" x14ac:dyDescent="0.25"/>
    <row r="141" customFormat="1" ht="35.15" hidden="1" customHeight="1" x14ac:dyDescent="0.25"/>
    <row r="142" customFormat="1" ht="23.15" hidden="1" customHeight="1" x14ac:dyDescent="0.25"/>
    <row r="143" customFormat="1" ht="14.15" hidden="1" customHeight="1" x14ac:dyDescent="0.25"/>
    <row r="144" customFormat="1" ht="14.15" hidden="1" customHeight="1" x14ac:dyDescent="0.25"/>
    <row r="145" customFormat="1" ht="41.25" hidden="1" customHeight="1" x14ac:dyDescent="0.25"/>
    <row r="146" customFormat="1" ht="105.75" hidden="1" customHeight="1" x14ac:dyDescent="0.25"/>
    <row r="147" customFormat="1" ht="30" hidden="1" customHeight="1" x14ac:dyDescent="0.25"/>
    <row r="148" customFormat="1" ht="30" hidden="1" customHeight="1" x14ac:dyDescent="0.25"/>
    <row r="149" customFormat="1" ht="30" hidden="1" customHeight="1" x14ac:dyDescent="0.25"/>
    <row r="150" customFormat="1" ht="20.149999999999999" hidden="1" customHeight="1" x14ac:dyDescent="0.25"/>
    <row r="151" customFormat="1" ht="20.149999999999999" hidden="1" customHeight="1" x14ac:dyDescent="0.25"/>
    <row r="152" customFormat="1" ht="20.149999999999999" hidden="1" customHeight="1" x14ac:dyDescent="0.25"/>
    <row r="153" customFormat="1" ht="35.15" hidden="1" customHeight="1" x14ac:dyDescent="0.25"/>
  </sheetData>
  <sheetProtection algorithmName="SHA-512" hashValue="B7OYxFHlA5AqGWn6n0bYqmD6Q2cZhwlvw5yXOL0WzvffhhpO/AnuJReX1HmJVuKYrzv/FI6gKlvwCHM3jZRyfQ==" saltValue="3RTtTSu/Iujj+UQC4EhLjQ==" spinCount="100000" sheet="1" objects="1" scenarios="1" formatRows="0"/>
  <mergeCells count="18">
    <mergeCell ref="D30:H30"/>
    <mergeCell ref="A8:J8"/>
    <mergeCell ref="B17:D17"/>
    <mergeCell ref="A19:B19"/>
    <mergeCell ref="A22:J22"/>
    <mergeCell ref="D29:H29"/>
    <mergeCell ref="B112:I112"/>
    <mergeCell ref="D31:H31"/>
    <mergeCell ref="D32:H32"/>
    <mergeCell ref="D33:H33"/>
    <mergeCell ref="D34:H34"/>
    <mergeCell ref="A41:J41"/>
    <mergeCell ref="I47:I48"/>
    <mergeCell ref="C57:E57"/>
    <mergeCell ref="F57:H57"/>
    <mergeCell ref="A75:J75"/>
    <mergeCell ref="I81:I82"/>
    <mergeCell ref="A110:J110"/>
  </mergeCells>
  <dataValidations count="25">
    <dataValidation type="decimal" operator="greaterThanOrEqual" allowBlank="1" showInputMessage="1" showErrorMessage="1" error="Please enter a value greater than 0." prompt="Report the average number of individuals served in group homes of this size." sqref="E44 E78" xr:uid="{AD267E28-B743-4E54-BE19-3843BDDE9298}">
      <formula1>0</formula1>
    </dataValidation>
    <dataValidation type="decimal" operator="greaterThanOrEqual" allowBlank="1" showInputMessage="1" showErrorMessage="1" error="Please enter a value greater than 0." prompt="Report the total clinical/direct care staff and supervisor salaries and wages for the reporting period." sqref="E79" xr:uid="{75C4B5D4-D088-4F9B-B930-6FC349610BC6}">
      <formula1>0</formula1>
    </dataValidation>
    <dataValidation type="whole" operator="greaterThanOrEqual" allowBlank="1" showInputMessage="1" showErrorMessage="1" error="Enter a number greater than 0." prompt="Report the average hours the staff type in Reference Column A works for first shift on weekdays." sqref="C50" xr:uid="{68A55E1F-4E10-43C5-959C-1A8F843B4D36}">
      <formula1>0</formula1>
    </dataValidation>
    <dataValidation type="decimal" operator="greaterThanOrEqual" allowBlank="1" showInputMessage="1" showErrorMessage="1" error="Enter a number greater than 0." prompt="Report the average number of miles each vehicle travels per week." sqref="C70 C104" xr:uid="{B9A4930C-2FAF-462E-A25C-36183F9425EE}">
      <formula1>0</formula1>
    </dataValidation>
    <dataValidation type="list" allowBlank="1" showInputMessage="1" showErrorMessage="1" prompt="Select the number of members each vehicle can transport at one time." sqref="C69 C103" xr:uid="{F5A3AC67-4C95-474C-8DA3-D45AD7FE296B}">
      <formula1>INDIRECT("No_Vehicles")</formula1>
    </dataValidation>
    <dataValidation type="list" allowBlank="1" showInputMessage="1" showErrorMessage="1" prompt="Select how many vehicles are used to support the group home." sqref="C68 C102" xr:uid="{4C4FD800-CB07-4931-B105-7479588F0479}">
      <formula1>INDIRECT("No_Vehicles")</formula1>
    </dataValidation>
    <dataValidation type="decimal" operator="greaterThanOrEqual" allowBlank="1" showInputMessage="1" showErrorMessage="1" error="Enter a number greater than 0." prompt="Report the average on-call hours the staff type in Reference Column A works for the overnight shift on weekends." sqref="H60:H64 H94:H98" xr:uid="{C557795F-6310-4227-B3C6-9F5D1E728EEC}">
      <formula1>0</formula1>
    </dataValidation>
    <dataValidation type="decimal" operator="greaterThanOrEqual" allowBlank="1" showInputMessage="1" showErrorMessage="1" error="Enter a number greater than 0." prompt="Report the average on-call hours the staff type in Reference Column A works for the evening shift on weekends." sqref="G60:G64 G94:G98" xr:uid="{ED060427-C024-4C75-93C0-1DA946F6A31E}">
      <formula1>0</formula1>
    </dataValidation>
    <dataValidation type="decimal" operator="greaterThanOrEqual" allowBlank="1" showInputMessage="1" showErrorMessage="1" error="Enter a number greater than 0." prompt="Report the average on-call hours the staff type in Reference Column A works for first shift on weekends." sqref="F60:F64 F94:F98" xr:uid="{06C2E8C7-1759-4090-A4A0-3C1EF9006FC5}">
      <formula1>0</formula1>
    </dataValidation>
    <dataValidation type="decimal" operator="greaterThanOrEqual" allowBlank="1" showInputMessage="1" showErrorMessage="1" error="Enter a number greater than 0." prompt="Report the average on-call hours the staff type in Reference Column A works for the overnight shift on weekdays." sqref="E60:E64 E94:E98" xr:uid="{6BF10461-7ADE-49B1-A879-789DDA79CED3}">
      <formula1>0</formula1>
    </dataValidation>
    <dataValidation type="decimal" operator="greaterThanOrEqual" allowBlank="1" showInputMessage="1" showErrorMessage="1" error="Enter a number greater than 0." prompt="Report the average on-call hours the staff type in Reference Column A works for the evening shift on weekdays." sqref="D60:D64 D94:D98" xr:uid="{82FB6F40-95B4-41AE-B6D4-CE89D11B9D5D}">
      <formula1>0</formula1>
    </dataValidation>
    <dataValidation type="decimal" operator="greaterThanOrEqual" allowBlank="1" showInputMessage="1" showErrorMessage="1" error="Enter a number greater than 0." prompt="Report the average on-call hours the staff type in Reference Column A works for first shift on weekdays." sqref="C60:C64 C94:C98" xr:uid="{7843379A-980E-40EA-9FA7-AC060C21D8C2}">
      <formula1>0</formula1>
    </dataValidation>
    <dataValidation allowBlank="1" showInputMessage="1" showErrorMessage="1" prompt="Report if the staff type in Reference Column (A) has supervisory responsibilities, with a short description on who they are supervising." sqref="I50:I54 I84:I88" xr:uid="{61BA94F9-9A27-4243-848E-4F8902C4945D}"/>
    <dataValidation type="decimal" operator="greaterThanOrEqual" allowBlank="1" showInputMessage="1" showErrorMessage="1" error="Enter a number greater than 0." prompt="Report the average hours the staff type in Reference Column A works for the overnight shift on weekends." sqref="H50:H54 H84:H88" xr:uid="{74A62C8A-5440-4482-90C5-AA3C8894EE68}">
      <formula1>0</formula1>
    </dataValidation>
    <dataValidation type="decimal" operator="greaterThanOrEqual" allowBlank="1" showInputMessage="1" showErrorMessage="1" error="Enter a number greater than 0." prompt="Report the average hours the staff type in Reference Column A works for the evening shift on weekends." sqref="G50:G54 G84:G88" xr:uid="{74DD10A9-28EB-4D45-BE16-7E7AFC512016}">
      <formula1>0</formula1>
    </dataValidation>
    <dataValidation type="decimal" operator="greaterThanOrEqual" allowBlank="1" showInputMessage="1" showErrorMessage="1" error="Enter a number greater than 0." prompt="Report the average hours the staff type in Reference Column A works for first shift on weekends." sqref="F50:F54 F84:F88" xr:uid="{6009887E-0143-425B-A84D-2F2B4B8217E0}">
      <formula1>0</formula1>
    </dataValidation>
    <dataValidation type="decimal" operator="greaterThanOrEqual" allowBlank="1" showInputMessage="1" showErrorMessage="1" error="Enter a number greater than 0." prompt="Report the average hours the staff type in Reference Column A works for the overnight shift on weekdays." sqref="E50:E54 E84:E88" xr:uid="{64CF8EAD-D5E7-4C99-B27B-FBCABC85C4C2}">
      <formula1>0</formula1>
    </dataValidation>
    <dataValidation type="decimal" operator="greaterThanOrEqual" allowBlank="1" showInputMessage="1" showErrorMessage="1" error="Enter a number greater than 0." prompt="Report the average hours the staff type in Reference Column A works for the evening shift on weekdays." sqref="D50:D54 D84:D88" xr:uid="{D9ED7364-63D3-4077-AD9D-D669A78340FF}">
      <formula1>0</formula1>
    </dataValidation>
    <dataValidation type="decimal" operator="greaterThanOrEqual" allowBlank="1" showInputMessage="1" showErrorMessage="1" error="Enter a number greater than 0." prompt="Report the average hours the staff type in Reference Column A works for first shift on weekdays." sqref="C84:C88 C51:C54" xr:uid="{E2730BD1-41B8-4632-9A1B-0705E8F911FF}">
      <formula1>0</formula1>
    </dataValidation>
    <dataValidation type="list" allowBlank="1" showInputMessage="1" showErrorMessage="1" prompt="Select the staff type from the drop-down list you are reporting shift information on." sqref="B50:B54 B60:B64 B84:B88 B94:B98" xr:uid="{BC9DE0F1-F0EA-4779-8DD9-3B8217D9A1D8}">
      <formula1>INDIRECT("Prov_Group")</formula1>
    </dataValidation>
    <dataValidation type="decimal" operator="greaterThanOrEqual" allowBlank="1" showInputMessage="1" showErrorMessage="1" error="Please enter a value greater than 0." prompt="Report the number of locations you have that serves the average number of members in Reference Column A." sqref="C27:C35" xr:uid="{9D6F0563-4D31-4D10-8970-DF1F8B510EFB}">
      <formula1>0</formula1>
    </dataValidation>
    <dataValidation type="list" allowBlank="1" showInputMessage="1" error="Please enter a value greater than 0." prompt="Select X if you use this approach." sqref="A12:A15" xr:uid="{13E9D4E5-3571-4553-B141-2F635D733124}">
      <formula1>"&lt;Select&gt;,X"</formula1>
    </dataValidation>
    <dataValidation type="textLength" allowBlank="1" showErrorMessage="1" error="Please enter a value greater than 0." prompt="Report the average number of direct care employees working at the organization during the reporting period." sqref="B17" xr:uid="{0B9064C4-984F-4B6D-8E91-D44BAF85B1CD}">
      <formula1>0</formula1>
      <formula2>1000</formula2>
    </dataValidation>
    <dataValidation type="whole" allowBlank="1" showErrorMessage="1" error="Please enter a value greater than 0." prompt="Report the average number of direct care employees working at the organization during the reporting period." sqref="C36" xr:uid="{E56E8F13-E7EB-40BC-8AB9-EBFA27B01AD6}">
      <formula1>0</formula1>
      <formula2>100</formula2>
    </dataValidation>
    <dataValidation allowBlank="1" showErrorMessage="1" error="Please enter a value greater than 0." prompt="Report the average number of direct care employees working at the organization during the reporting period." sqref="B27:B36" xr:uid="{C3809F51-9AE1-4184-B5F0-7FA97E746653}"/>
  </dataValidations>
  <printOptions horizontalCentered="1"/>
  <pageMargins left="0.25" right="0.25" top="0.6" bottom="0.6" header="0.25" footer="0.25"/>
  <pageSetup scale="67" fitToHeight="0" orientation="landscape" r:id="rId1"/>
  <headerFooter>
    <oddFooter>&amp;L&amp;"Arial,Regular"&amp;10&amp;A&amp;C&amp;"Arial,Bold"&amp;10Milliman&amp;R&amp;"Arial,Regular"&amp;10Page &amp;P</oddFooter>
  </headerFooter>
  <rowBreaks count="3" manualBreakCount="3">
    <brk id="37" max="9" man="1"/>
    <brk id="71" max="9" man="1"/>
    <brk id="106"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C0FF9-4994-4BF0-80E4-20384C00D390}">
  <sheetPr codeName="Sheet1">
    <pageSetUpPr fitToPage="1"/>
  </sheetPr>
  <dimension ref="A1:S41"/>
  <sheetViews>
    <sheetView showGridLines="0" zoomScale="90" zoomScaleNormal="90" zoomScalePageLayoutView="85" workbookViewId="0"/>
  </sheetViews>
  <sheetFormatPr defaultColWidth="0" defaultRowHeight="12.5" zeroHeight="1" x14ac:dyDescent="0.25"/>
  <cols>
    <col min="1" max="1" width="8.7265625" style="317" customWidth="1"/>
    <col min="2" max="2" width="46.26953125" style="317" customWidth="1"/>
    <col min="3" max="11" width="8.7265625" style="317" customWidth="1"/>
    <col min="12" max="19" width="0" hidden="1" customWidth="1"/>
    <col min="20" max="16384" width="8.7265625" hidden="1"/>
  </cols>
  <sheetData>
    <row r="1" spans="1:19" ht="15.5" x14ac:dyDescent="0.35">
      <c r="A1" s="127" t="str">
        <f>'User Select'!A1</f>
        <v>Arkansas Department of Human Services</v>
      </c>
      <c r="B1" s="721"/>
      <c r="C1" s="721"/>
      <c r="D1" s="721"/>
      <c r="E1" s="721"/>
      <c r="F1" s="721"/>
      <c r="G1" s="721"/>
      <c r="H1" s="721"/>
      <c r="I1" s="721"/>
      <c r="J1" s="721"/>
      <c r="K1" s="722"/>
      <c r="L1" s="126" t="s">
        <v>33</v>
      </c>
    </row>
    <row r="2" spans="1:19" ht="15.5" x14ac:dyDescent="0.25">
      <c r="A2" s="134" t="str">
        <f>'User Select'!A2</f>
        <v>Provider Cost and Wage Survey - 2025 Data Collection Tool</v>
      </c>
      <c r="B2" s="723"/>
      <c r="C2" s="723"/>
      <c r="D2" s="723"/>
      <c r="E2" s="723"/>
      <c r="F2" s="723"/>
      <c r="G2" s="723"/>
      <c r="H2" s="723"/>
      <c r="I2" s="723"/>
      <c r="J2" s="723"/>
      <c r="K2" s="724"/>
    </row>
    <row r="3" spans="1:19" ht="15.5" x14ac:dyDescent="0.3">
      <c r="A3" s="134" t="s">
        <v>417</v>
      </c>
      <c r="B3" s="723"/>
      <c r="C3" s="723"/>
      <c r="D3" s="723"/>
      <c r="E3" s="723"/>
      <c r="F3" s="723"/>
      <c r="G3" s="723"/>
      <c r="H3" s="723"/>
      <c r="I3" s="723"/>
      <c r="J3" s="723"/>
      <c r="K3" s="724"/>
      <c r="N3" s="31"/>
    </row>
    <row r="4" spans="1:19" x14ac:dyDescent="0.25">
      <c r="A4" s="281"/>
      <c r="B4" s="2"/>
      <c r="C4" s="2"/>
      <c r="D4" s="2"/>
      <c r="E4" s="2"/>
      <c r="F4" s="2"/>
      <c r="G4" s="2"/>
      <c r="H4" s="2"/>
      <c r="I4" s="2"/>
      <c r="J4" s="2"/>
      <c r="K4" s="82"/>
      <c r="R4" s="4"/>
    </row>
    <row r="5" spans="1:19" x14ac:dyDescent="0.25">
      <c r="A5" s="281"/>
      <c r="B5" s="2"/>
      <c r="C5" s="2"/>
      <c r="D5" s="2"/>
      <c r="E5" s="2"/>
      <c r="F5" s="2"/>
      <c r="G5" s="2"/>
      <c r="H5" s="2"/>
      <c r="I5" s="2"/>
      <c r="J5" s="2"/>
      <c r="K5" s="82"/>
    </row>
    <row r="6" spans="1:19" ht="13" x14ac:dyDescent="0.3">
      <c r="A6" s="436" t="s">
        <v>71</v>
      </c>
      <c r="B6" s="177"/>
      <c r="C6" s="177"/>
      <c r="D6" s="177"/>
      <c r="E6" s="177"/>
      <c r="F6" s="177"/>
      <c r="G6" s="177"/>
      <c r="H6" s="177"/>
      <c r="I6" s="177"/>
      <c r="J6" s="177"/>
      <c r="K6" s="283"/>
    </row>
    <row r="7" spans="1:19" ht="16.5" customHeight="1" x14ac:dyDescent="0.25">
      <c r="A7" s="902" t="s">
        <v>418</v>
      </c>
      <c r="B7" s="903"/>
      <c r="C7" s="903"/>
      <c r="D7" s="903"/>
      <c r="E7" s="903"/>
      <c r="F7" s="903"/>
      <c r="G7" s="903"/>
      <c r="H7" s="903"/>
      <c r="I7" s="903"/>
      <c r="J7" s="903"/>
      <c r="K7" s="904"/>
    </row>
    <row r="8" spans="1:19" x14ac:dyDescent="0.25">
      <c r="A8" s="281"/>
      <c r="B8" s="2"/>
      <c r="C8" s="2"/>
      <c r="D8" s="2"/>
      <c r="E8" s="2"/>
      <c r="F8" s="2"/>
      <c r="G8" s="2"/>
      <c r="H8" s="2"/>
      <c r="I8" s="2"/>
      <c r="J8" s="2"/>
      <c r="K8" s="82"/>
    </row>
    <row r="9" spans="1:19" ht="13" x14ac:dyDescent="0.3">
      <c r="A9" s="725"/>
      <c r="B9" s="726" t="s">
        <v>419</v>
      </c>
      <c r="C9" s="727"/>
      <c r="D9" s="727"/>
      <c r="E9" s="728"/>
      <c r="F9" s="728"/>
      <c r="G9" s="728"/>
      <c r="H9" s="728"/>
      <c r="I9" s="728"/>
      <c r="J9" s="728"/>
      <c r="K9" s="729"/>
    </row>
    <row r="10" spans="1:19" s="734" customFormat="1" ht="50.15" customHeight="1" x14ac:dyDescent="0.5">
      <c r="A10" s="730"/>
      <c r="B10" s="901"/>
      <c r="C10" s="901"/>
      <c r="D10" s="901"/>
      <c r="E10" s="901"/>
      <c r="F10" s="901"/>
      <c r="G10" s="901"/>
      <c r="H10" s="901"/>
      <c r="I10" s="901"/>
      <c r="J10" s="901"/>
      <c r="K10" s="729"/>
      <c r="L10" s="159"/>
      <c r="M10" s="731"/>
      <c r="N10"/>
      <c r="O10" s="732"/>
      <c r="P10" s="159"/>
      <c r="Q10" s="159"/>
      <c r="R10" s="159"/>
      <c r="S10" s="733"/>
    </row>
    <row r="11" spans="1:19" ht="13" x14ac:dyDescent="0.3">
      <c r="A11" s="725" t="s">
        <v>55</v>
      </c>
      <c r="B11" s="726" t="s">
        <v>420</v>
      </c>
      <c r="C11" s="727"/>
      <c r="D11" s="727"/>
      <c r="E11" s="727"/>
      <c r="F11" s="727"/>
      <c r="G11" s="727"/>
      <c r="H11" s="727"/>
      <c r="I11" s="727"/>
      <c r="J11" s="727"/>
      <c r="K11" s="735"/>
      <c r="O11" s="159"/>
    </row>
    <row r="12" spans="1:19" s="734" customFormat="1" ht="50.15" customHeight="1" x14ac:dyDescent="0.3">
      <c r="A12" s="730"/>
      <c r="B12" s="901"/>
      <c r="C12" s="901"/>
      <c r="D12" s="901"/>
      <c r="E12" s="901"/>
      <c r="F12" s="901"/>
      <c r="G12" s="901"/>
      <c r="H12" s="901"/>
      <c r="I12" s="901"/>
      <c r="J12" s="901"/>
      <c r="K12" s="729"/>
      <c r="L12" s="159"/>
      <c r="M12" s="731"/>
      <c r="N12"/>
      <c r="O12"/>
      <c r="P12" s="159"/>
      <c r="Q12" s="159"/>
      <c r="R12" s="159"/>
      <c r="S12" s="733"/>
    </row>
    <row r="13" spans="1:19" ht="13" x14ac:dyDescent="0.3">
      <c r="A13" s="725" t="s">
        <v>56</v>
      </c>
      <c r="B13" s="726" t="s">
        <v>421</v>
      </c>
      <c r="C13" s="727"/>
      <c r="D13" s="727"/>
      <c r="E13" s="727"/>
      <c r="F13" s="727"/>
      <c r="G13" s="727"/>
      <c r="H13" s="727"/>
      <c r="I13" s="727"/>
      <c r="J13" s="727"/>
      <c r="K13" s="735"/>
      <c r="O13" s="159"/>
    </row>
    <row r="14" spans="1:19" s="734" customFormat="1" ht="50.15" customHeight="1" x14ac:dyDescent="0.3">
      <c r="A14" s="730"/>
      <c r="B14" s="901"/>
      <c r="C14" s="901"/>
      <c r="D14" s="901"/>
      <c r="E14" s="901"/>
      <c r="F14" s="901"/>
      <c r="G14" s="901"/>
      <c r="H14" s="901"/>
      <c r="I14" s="901"/>
      <c r="J14" s="901"/>
      <c r="K14" s="729"/>
      <c r="L14" s="159"/>
      <c r="M14" s="731"/>
      <c r="N14"/>
      <c r="O14"/>
      <c r="P14" s="159"/>
      <c r="Q14" s="159"/>
      <c r="R14" s="159"/>
      <c r="S14" s="733"/>
    </row>
    <row r="15" spans="1:19" ht="13" x14ac:dyDescent="0.3">
      <c r="A15" s="725" t="s">
        <v>57</v>
      </c>
      <c r="B15" s="726" t="s">
        <v>422</v>
      </c>
      <c r="C15" s="727"/>
      <c r="D15" s="727"/>
      <c r="E15" s="727"/>
      <c r="F15" s="727"/>
      <c r="G15" s="727"/>
      <c r="H15" s="727"/>
      <c r="I15" s="727"/>
      <c r="J15" s="727"/>
      <c r="K15" s="735"/>
      <c r="O15" s="159"/>
    </row>
    <row r="16" spans="1:19" s="734" customFormat="1" ht="50.15" customHeight="1" x14ac:dyDescent="0.3">
      <c r="A16" s="730"/>
      <c r="B16" s="901"/>
      <c r="C16" s="901"/>
      <c r="D16" s="901"/>
      <c r="E16" s="901"/>
      <c r="F16" s="901"/>
      <c r="G16" s="901"/>
      <c r="H16" s="901"/>
      <c r="I16" s="901"/>
      <c r="J16" s="901"/>
      <c r="K16" s="729"/>
      <c r="L16" s="159"/>
      <c r="M16" s="731"/>
      <c r="N16"/>
      <c r="O16"/>
      <c r="P16" s="159"/>
      <c r="Q16" s="159"/>
      <c r="R16" s="159"/>
      <c r="S16" s="733"/>
    </row>
    <row r="17" spans="1:19" ht="13" x14ac:dyDescent="0.3">
      <c r="A17" s="725" t="s">
        <v>58</v>
      </c>
      <c r="B17" s="726" t="s">
        <v>423</v>
      </c>
      <c r="C17" s="727"/>
      <c r="D17" s="727"/>
      <c r="E17" s="727"/>
      <c r="F17" s="727"/>
      <c r="G17" s="727"/>
      <c r="H17" s="727"/>
      <c r="I17" s="727"/>
      <c r="J17" s="727"/>
      <c r="K17" s="735"/>
      <c r="O17" s="159"/>
    </row>
    <row r="18" spans="1:19" s="734" customFormat="1" ht="50.15" customHeight="1" x14ac:dyDescent="0.3">
      <c r="A18" s="730"/>
      <c r="B18" s="901"/>
      <c r="C18" s="901"/>
      <c r="D18" s="901"/>
      <c r="E18" s="901"/>
      <c r="F18" s="901"/>
      <c r="G18" s="901"/>
      <c r="H18" s="901"/>
      <c r="I18" s="901"/>
      <c r="J18" s="901"/>
      <c r="K18" s="729"/>
      <c r="L18" s="159"/>
      <c r="M18" s="731"/>
      <c r="N18"/>
      <c r="O18"/>
      <c r="P18" s="159"/>
      <c r="Q18" s="159"/>
      <c r="R18" s="159"/>
      <c r="S18" s="733"/>
    </row>
    <row r="19" spans="1:19" ht="13" x14ac:dyDescent="0.3">
      <c r="A19" s="725" t="s">
        <v>59</v>
      </c>
      <c r="B19" s="726" t="s">
        <v>424</v>
      </c>
      <c r="C19" s="727"/>
      <c r="D19" s="727"/>
      <c r="E19" s="727"/>
      <c r="F19" s="727"/>
      <c r="G19" s="727"/>
      <c r="H19" s="727"/>
      <c r="I19" s="727"/>
      <c r="J19" s="727"/>
      <c r="K19" s="735"/>
      <c r="O19" s="159"/>
    </row>
    <row r="20" spans="1:19" s="734" customFormat="1" ht="50.15" customHeight="1" x14ac:dyDescent="0.3">
      <c r="A20" s="730"/>
      <c r="B20" s="901"/>
      <c r="C20" s="901"/>
      <c r="D20" s="901"/>
      <c r="E20" s="901"/>
      <c r="F20" s="901"/>
      <c r="G20" s="901"/>
      <c r="H20" s="901"/>
      <c r="I20" s="901"/>
      <c r="J20" s="901"/>
      <c r="K20" s="729"/>
      <c r="L20" s="159"/>
      <c r="M20" s="731"/>
      <c r="N20"/>
      <c r="O20"/>
      <c r="P20" s="159"/>
      <c r="Q20" s="159"/>
      <c r="R20" s="159"/>
      <c r="S20" s="733"/>
    </row>
    <row r="21" spans="1:19" ht="13" x14ac:dyDescent="0.3">
      <c r="A21" s="725" t="s">
        <v>60</v>
      </c>
      <c r="B21" s="726" t="s">
        <v>425</v>
      </c>
      <c r="C21" s="727"/>
      <c r="D21" s="727"/>
      <c r="E21" s="727"/>
      <c r="F21" s="727"/>
      <c r="G21" s="727"/>
      <c r="H21" s="727"/>
      <c r="I21" s="727"/>
      <c r="J21" s="727"/>
      <c r="K21" s="735"/>
      <c r="O21" s="159"/>
    </row>
    <row r="22" spans="1:19" s="734" customFormat="1" ht="50.15" customHeight="1" x14ac:dyDescent="0.3">
      <c r="A22" s="730"/>
      <c r="B22" s="901"/>
      <c r="C22" s="901"/>
      <c r="D22" s="901"/>
      <c r="E22" s="901"/>
      <c r="F22" s="901"/>
      <c r="G22" s="901"/>
      <c r="H22" s="901"/>
      <c r="I22" s="901"/>
      <c r="J22" s="901"/>
      <c r="K22" s="729"/>
      <c r="L22" s="159"/>
      <c r="M22" s="731"/>
      <c r="N22"/>
      <c r="O22"/>
      <c r="P22" s="159"/>
      <c r="Q22" s="159"/>
      <c r="R22" s="159"/>
      <c r="S22" s="733"/>
    </row>
    <row r="23" spans="1:19" ht="13" x14ac:dyDescent="0.3">
      <c r="A23" s="725" t="s">
        <v>61</v>
      </c>
      <c r="B23" s="726" t="s">
        <v>426</v>
      </c>
      <c r="C23" s="727"/>
      <c r="D23" s="727"/>
      <c r="E23" s="727"/>
      <c r="F23" s="727"/>
      <c r="G23" s="727"/>
      <c r="H23" s="727"/>
      <c r="I23" s="727"/>
      <c r="J23" s="727"/>
      <c r="K23" s="735"/>
      <c r="O23" s="159"/>
    </row>
    <row r="24" spans="1:19" s="734" customFormat="1" ht="50.15" customHeight="1" x14ac:dyDescent="0.3">
      <c r="A24" s="730"/>
      <c r="B24" s="901"/>
      <c r="C24" s="901"/>
      <c r="D24" s="901"/>
      <c r="E24" s="901"/>
      <c r="F24" s="901"/>
      <c r="G24" s="901"/>
      <c r="H24" s="901"/>
      <c r="I24" s="901"/>
      <c r="J24" s="901"/>
      <c r="K24" s="729"/>
      <c r="L24" s="159"/>
      <c r="M24" s="731"/>
      <c r="N24"/>
      <c r="O24"/>
      <c r="P24" s="159"/>
      <c r="Q24" s="159"/>
      <c r="R24" s="159"/>
      <c r="S24" s="733"/>
    </row>
    <row r="25" spans="1:19" ht="13" x14ac:dyDescent="0.3">
      <c r="A25" s="725" t="s">
        <v>62</v>
      </c>
      <c r="B25" s="726" t="s">
        <v>427</v>
      </c>
      <c r="C25" s="727"/>
      <c r="D25" s="727"/>
      <c r="E25" s="727"/>
      <c r="F25" s="727"/>
      <c r="G25" s="727"/>
      <c r="H25" s="727"/>
      <c r="I25" s="727"/>
      <c r="J25" s="727"/>
      <c r="K25" s="735"/>
      <c r="O25" s="159"/>
    </row>
    <row r="26" spans="1:19" s="734" customFormat="1" ht="50.15" customHeight="1" x14ac:dyDescent="0.3">
      <c r="A26" s="730"/>
      <c r="B26" s="901"/>
      <c r="C26" s="901"/>
      <c r="D26" s="901"/>
      <c r="E26" s="901"/>
      <c r="F26" s="901"/>
      <c r="G26" s="901"/>
      <c r="H26" s="901"/>
      <c r="I26" s="901"/>
      <c r="J26" s="901"/>
      <c r="K26" s="729"/>
      <c r="L26" s="159"/>
      <c r="M26" s="731"/>
      <c r="N26"/>
      <c r="O26"/>
      <c r="P26" s="159"/>
      <c r="Q26" s="159"/>
      <c r="R26" s="159"/>
      <c r="S26" s="733"/>
    </row>
    <row r="27" spans="1:19" ht="13" x14ac:dyDescent="0.3">
      <c r="A27" s="725" t="s">
        <v>63</v>
      </c>
      <c r="B27" s="726" t="s">
        <v>428</v>
      </c>
      <c r="C27" s="736"/>
      <c r="D27" s="737"/>
      <c r="E27" s="737"/>
      <c r="F27" s="737"/>
      <c r="G27" s="737"/>
      <c r="H27" s="737"/>
      <c r="I27" s="737"/>
      <c r="J27" s="737"/>
      <c r="K27" s="738"/>
      <c r="O27" s="159"/>
    </row>
    <row r="28" spans="1:19" s="734" customFormat="1" ht="50.15" customHeight="1" x14ac:dyDescent="0.3">
      <c r="A28" s="730"/>
      <c r="B28" s="901"/>
      <c r="C28" s="901"/>
      <c r="D28" s="901"/>
      <c r="E28" s="901"/>
      <c r="F28" s="901"/>
      <c r="G28" s="901"/>
      <c r="H28" s="901"/>
      <c r="I28" s="901"/>
      <c r="J28" s="901"/>
      <c r="K28" s="729"/>
      <c r="L28" s="159"/>
      <c r="M28" s="731"/>
      <c r="N28"/>
      <c r="O28"/>
      <c r="P28" s="159"/>
      <c r="Q28" s="159"/>
      <c r="R28" s="159"/>
      <c r="S28" s="733"/>
    </row>
    <row r="29" spans="1:19" ht="13" x14ac:dyDescent="0.3">
      <c r="A29" s="725" t="s">
        <v>231</v>
      </c>
      <c r="B29" s="726" t="s">
        <v>429</v>
      </c>
      <c r="C29" s="727"/>
      <c r="D29" s="727"/>
      <c r="E29" s="727"/>
      <c r="F29" s="727"/>
      <c r="G29" s="727"/>
      <c r="H29" s="727"/>
      <c r="I29" s="727"/>
      <c r="J29" s="727"/>
      <c r="K29" s="735"/>
      <c r="O29" s="159"/>
    </row>
    <row r="30" spans="1:19" s="734" customFormat="1" ht="50.15" customHeight="1" x14ac:dyDescent="0.3">
      <c r="A30" s="730"/>
      <c r="B30" s="901"/>
      <c r="C30" s="901"/>
      <c r="D30" s="901"/>
      <c r="E30" s="901"/>
      <c r="F30" s="901"/>
      <c r="G30" s="901"/>
      <c r="H30" s="901"/>
      <c r="I30" s="901"/>
      <c r="J30" s="901"/>
      <c r="K30" s="729"/>
      <c r="L30" s="159"/>
      <c r="M30" s="731"/>
      <c r="N30"/>
      <c r="O30"/>
      <c r="P30" s="159"/>
      <c r="Q30" s="159"/>
      <c r="R30" s="159"/>
      <c r="S30" s="733"/>
    </row>
    <row r="31" spans="1:19" ht="13" x14ac:dyDescent="0.3">
      <c r="A31" s="725" t="s">
        <v>232</v>
      </c>
      <c r="B31" s="726" t="s">
        <v>430</v>
      </c>
      <c r="C31" s="727"/>
      <c r="D31" s="727"/>
      <c r="E31" s="727"/>
      <c r="F31" s="727"/>
      <c r="G31" s="727"/>
      <c r="H31" s="727"/>
      <c r="I31" s="727"/>
      <c r="J31" s="727"/>
      <c r="K31" s="735"/>
      <c r="O31" s="159"/>
    </row>
    <row r="32" spans="1:19" s="734" customFormat="1" ht="50.15" customHeight="1" x14ac:dyDescent="0.3">
      <c r="A32" s="730"/>
      <c r="B32" s="901"/>
      <c r="C32" s="901"/>
      <c r="D32" s="901"/>
      <c r="E32" s="901"/>
      <c r="F32" s="901"/>
      <c r="G32" s="901"/>
      <c r="H32" s="901"/>
      <c r="I32" s="901"/>
      <c r="J32" s="901"/>
      <c r="K32" s="729"/>
      <c r="L32" s="159"/>
      <c r="M32" s="731"/>
      <c r="N32"/>
      <c r="O32"/>
      <c r="P32" s="159"/>
      <c r="Q32" s="159"/>
      <c r="R32" s="159"/>
      <c r="S32" s="733"/>
    </row>
    <row r="33" spans="1:15" ht="13.5" thickBot="1" x14ac:dyDescent="0.35">
      <c r="A33" s="311"/>
      <c r="B33" s="354"/>
      <c r="C33" s="354"/>
      <c r="D33" s="354"/>
      <c r="E33" s="354"/>
      <c r="F33" s="354"/>
      <c r="G33" s="354"/>
      <c r="H33" s="354"/>
      <c r="I33" s="354"/>
      <c r="J33" s="354"/>
      <c r="K33" s="314"/>
      <c r="N33" s="159"/>
      <c r="O33" s="159"/>
    </row>
    <row r="34" spans="1:15" ht="36.65" customHeight="1" x14ac:dyDescent="0.25">
      <c r="A34"/>
      <c r="B34"/>
      <c r="C34"/>
      <c r="D34"/>
      <c r="E34"/>
      <c r="F34"/>
      <c r="G34"/>
      <c r="H34"/>
      <c r="I34"/>
      <c r="J34"/>
      <c r="K34" s="125" t="str">
        <f>'User Select'!B40</f>
        <v>June 13, 2025</v>
      </c>
    </row>
    <row r="35" spans="1:15" ht="15.5" hidden="1" x14ac:dyDescent="0.35">
      <c r="A35" s="126" t="s">
        <v>33</v>
      </c>
      <c r="N35" s="159"/>
    </row>
    <row r="37" spans="1:15" ht="13" hidden="1" x14ac:dyDescent="0.3">
      <c r="N37" s="159"/>
    </row>
    <row r="39" spans="1:15" ht="13" hidden="1" x14ac:dyDescent="0.3">
      <c r="N39" s="159"/>
    </row>
    <row r="41" spans="1:15" ht="13" hidden="1" x14ac:dyDescent="0.3">
      <c r="N41" s="159"/>
    </row>
  </sheetData>
  <sheetProtection algorithmName="SHA-512" hashValue="aD5XuWmaeAaRMl8iTfNR9la2XrlbEG25cNutqqE9cJVMxGMffHhGy1VOplaqYjOIg0xIeXgehIi4/W+EDYKvhg==" saltValue="iDmELH43LeIgloVVVaYEKQ==" spinCount="100000" sheet="1" objects="1" scenarios="1" formatRows="0"/>
  <mergeCells count="13">
    <mergeCell ref="B18:J18"/>
    <mergeCell ref="A7:K7"/>
    <mergeCell ref="B10:J10"/>
    <mergeCell ref="B12:J12"/>
    <mergeCell ref="B14:J14"/>
    <mergeCell ref="B16:J16"/>
    <mergeCell ref="B32:J32"/>
    <mergeCell ref="B20:J20"/>
    <mergeCell ref="B22:J22"/>
    <mergeCell ref="B24:J24"/>
    <mergeCell ref="B26:J26"/>
    <mergeCell ref="B28:J28"/>
    <mergeCell ref="B30:J30"/>
  </mergeCells>
  <conditionalFormatting sqref="K34">
    <cfRule type="expression" dxfId="1" priority="1">
      <formula>$P$1="Hide"</formula>
    </cfRule>
  </conditionalFormatting>
  <printOptions horizontalCentered="1"/>
  <pageMargins left="0.25" right="0.25" top="0.6" bottom="0.6" header="0.25" footer="0.25"/>
  <pageSetup fitToHeight="0" orientation="landscape" r:id="rId1"/>
  <headerFooter>
    <oddFooter>&amp;L&amp;"Arial,Regular"&amp;10&amp;A&amp;C&amp;"Arial,Bold"&amp;10Milliman&amp;R&amp;"Arial,Regular"&amp;10Page &amp;P</oddFooter>
  </headerFooter>
  <rowBreaks count="1" manualBreakCount="1">
    <brk id="20"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0E35B-53CF-4E98-91C7-D7FFBEA93D62}">
  <sheetPr codeName="Sheet5">
    <pageSetUpPr fitToPage="1"/>
  </sheetPr>
  <dimension ref="A1:AC51"/>
  <sheetViews>
    <sheetView showGridLines="0" zoomScale="90" zoomScaleNormal="90" workbookViewId="0"/>
  </sheetViews>
  <sheetFormatPr defaultColWidth="0" defaultRowHeight="12.5" zeroHeight="1" x14ac:dyDescent="0.25"/>
  <cols>
    <col min="1" max="28" width="8.7265625" customWidth="1"/>
    <col min="29" max="29" width="0" hidden="1" customWidth="1"/>
    <col min="30" max="16384" width="8.7265625" hidden="1"/>
  </cols>
  <sheetData>
    <row r="1" spans="1:29" ht="15.5" x14ac:dyDescent="0.35">
      <c r="A1" s="739" t="s">
        <v>431</v>
      </c>
      <c r="AC1" s="126" t="s">
        <v>33</v>
      </c>
    </row>
    <row r="2" spans="1:29" x14ac:dyDescent="0.25">
      <c r="A2" s="740"/>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row>
    <row r="3" spans="1:29" x14ac:dyDescent="0.25">
      <c r="A3" s="740"/>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row>
    <row r="4" spans="1:29" x14ac:dyDescent="0.25">
      <c r="A4" s="740"/>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row>
    <row r="5" spans="1:29" x14ac:dyDescent="0.25">
      <c r="A5" s="740"/>
      <c r="B5" s="740"/>
      <c r="C5" s="740"/>
      <c r="D5" s="740"/>
      <c r="E5" s="740"/>
      <c r="F5" s="740"/>
      <c r="G5" s="740"/>
      <c r="H5" s="740"/>
      <c r="I5" s="740"/>
      <c r="J5" s="740"/>
      <c r="K5" s="740"/>
      <c r="L5" s="740"/>
      <c r="M5" s="740"/>
      <c r="N5" s="740"/>
      <c r="O5" s="740"/>
      <c r="P5" s="740"/>
      <c r="Q5" s="740"/>
      <c r="R5" s="740"/>
      <c r="S5" s="740"/>
      <c r="T5" s="740"/>
      <c r="U5" s="740"/>
      <c r="V5" s="740"/>
      <c r="W5" s="740"/>
      <c r="X5" s="740"/>
      <c r="Y5" s="740"/>
      <c r="Z5" s="740"/>
      <c r="AA5" s="740"/>
      <c r="AB5" s="740"/>
    </row>
    <row r="6" spans="1:29" x14ac:dyDescent="0.25">
      <c r="A6" s="740"/>
      <c r="B6" s="740"/>
      <c r="C6" s="740"/>
      <c r="D6" s="740"/>
      <c r="E6" s="740"/>
      <c r="F6" s="740"/>
      <c r="G6" s="740"/>
      <c r="H6" s="740"/>
      <c r="I6" s="740"/>
      <c r="J6" s="740"/>
      <c r="K6" s="740"/>
      <c r="L6" s="740"/>
      <c r="M6" s="740"/>
      <c r="N6" s="740"/>
      <c r="O6" s="740"/>
      <c r="P6" s="740"/>
      <c r="Q6" s="740"/>
      <c r="R6" s="740"/>
      <c r="S6" s="740"/>
      <c r="T6" s="740"/>
      <c r="U6" s="740"/>
      <c r="V6" s="740"/>
      <c r="W6" s="740"/>
      <c r="X6" s="740"/>
      <c r="Y6" s="740"/>
      <c r="Z6" s="740"/>
      <c r="AA6" s="740"/>
      <c r="AB6" s="740"/>
    </row>
    <row r="7" spans="1:29" x14ac:dyDescent="0.25">
      <c r="A7" s="740"/>
      <c r="B7" s="740"/>
      <c r="C7" s="740"/>
      <c r="D7" s="740"/>
      <c r="E7" s="740"/>
      <c r="F7" s="740"/>
      <c r="G7" s="740"/>
      <c r="H7" s="740"/>
      <c r="I7" s="740"/>
      <c r="J7" s="740"/>
      <c r="K7" s="740"/>
      <c r="L7" s="740"/>
      <c r="M7" s="740"/>
      <c r="N7" s="740"/>
      <c r="O7" s="740"/>
      <c r="P7" s="740"/>
      <c r="Q7" s="740"/>
      <c r="R7" s="740"/>
      <c r="S7" s="740"/>
      <c r="T7" s="740"/>
      <c r="U7" s="740"/>
      <c r="V7" s="740"/>
      <c r="W7" s="740"/>
      <c r="X7" s="740"/>
      <c r="Y7" s="740"/>
      <c r="Z7" s="740"/>
      <c r="AA7" s="740"/>
      <c r="AB7" s="740"/>
    </row>
    <row r="8" spans="1:29" x14ac:dyDescent="0.25">
      <c r="A8" s="740"/>
      <c r="B8" s="740"/>
      <c r="C8" s="740"/>
      <c r="D8" s="740"/>
      <c r="E8" s="740"/>
      <c r="F8" s="740"/>
      <c r="G8" s="740"/>
      <c r="H8" s="740"/>
      <c r="I8" s="740"/>
      <c r="J8" s="740"/>
      <c r="K8" s="740"/>
      <c r="L8" s="740"/>
      <c r="M8" s="740"/>
      <c r="N8" s="740"/>
      <c r="O8" s="740"/>
      <c r="P8" s="740"/>
      <c r="Q8" s="740"/>
      <c r="R8" s="740"/>
      <c r="S8" s="740"/>
      <c r="T8" s="740"/>
      <c r="U8" s="740"/>
      <c r="V8" s="740"/>
      <c r="W8" s="740"/>
      <c r="X8" s="740"/>
      <c r="Y8" s="740"/>
      <c r="Z8" s="740"/>
      <c r="AA8" s="740"/>
      <c r="AB8" s="740"/>
    </row>
    <row r="9" spans="1:29" x14ac:dyDescent="0.25">
      <c r="A9" s="740"/>
      <c r="B9" s="740"/>
      <c r="C9" s="740"/>
      <c r="D9" s="740"/>
      <c r="E9" s="740"/>
      <c r="F9" s="740"/>
      <c r="G9" s="740"/>
      <c r="H9" s="740"/>
      <c r="I9" s="740"/>
      <c r="J9" s="740"/>
      <c r="K9" s="740"/>
      <c r="L9" s="740"/>
      <c r="M9" s="740"/>
      <c r="N9" s="740"/>
      <c r="O9" s="740"/>
      <c r="P9" s="740"/>
      <c r="Q9" s="740"/>
      <c r="R9" s="740"/>
      <c r="S9" s="740"/>
      <c r="T9" s="740"/>
      <c r="U9" s="740"/>
      <c r="V9" s="740"/>
      <c r="W9" s="740"/>
      <c r="X9" s="740"/>
      <c r="Y9" s="740"/>
      <c r="Z9" s="740"/>
      <c r="AA9" s="740"/>
      <c r="AB9" s="740"/>
    </row>
    <row r="10" spans="1:29" x14ac:dyDescent="0.25">
      <c r="A10" s="740"/>
      <c r="B10" s="740"/>
      <c r="C10" s="740"/>
      <c r="D10" s="740"/>
      <c r="E10" s="740"/>
      <c r="F10" s="740"/>
      <c r="G10" s="740"/>
      <c r="H10" s="740"/>
      <c r="I10" s="740"/>
      <c r="J10" s="740"/>
      <c r="K10" s="740"/>
      <c r="L10" s="740"/>
      <c r="M10" s="740"/>
      <c r="N10" s="740"/>
      <c r="O10" s="740"/>
      <c r="P10" s="740"/>
      <c r="Q10" s="740"/>
      <c r="R10" s="740"/>
      <c r="S10" s="740"/>
      <c r="T10" s="740"/>
      <c r="U10" s="740"/>
      <c r="V10" s="740"/>
      <c r="W10" s="740"/>
      <c r="X10" s="740"/>
      <c r="Y10" s="740"/>
      <c r="Z10" s="740"/>
      <c r="AA10" s="740"/>
      <c r="AB10" s="740"/>
    </row>
    <row r="11" spans="1:29" x14ac:dyDescent="0.25">
      <c r="A11" s="740"/>
      <c r="B11" s="740"/>
      <c r="C11" s="740"/>
      <c r="D11" s="740"/>
      <c r="E11" s="740"/>
      <c r="F11" s="740"/>
      <c r="G11" s="740"/>
      <c r="H11" s="740"/>
      <c r="I11" s="740"/>
      <c r="J11" s="740"/>
      <c r="K11" s="740"/>
      <c r="L11" s="740"/>
      <c r="M11" s="740"/>
      <c r="N11" s="740"/>
      <c r="O11" s="740"/>
      <c r="P11" s="740"/>
      <c r="Q11" s="740"/>
      <c r="R11" s="740"/>
      <c r="S11" s="740"/>
      <c r="T11" s="740"/>
      <c r="U11" s="740"/>
      <c r="V11" s="740"/>
      <c r="W11" s="740"/>
      <c r="X11" s="740"/>
      <c r="Y11" s="740"/>
      <c r="Z11" s="740"/>
      <c r="AA11" s="740"/>
      <c r="AB11" s="740"/>
    </row>
    <row r="12" spans="1:29" x14ac:dyDescent="0.25">
      <c r="A12" s="740"/>
      <c r="B12" s="740"/>
      <c r="C12" s="740"/>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row>
    <row r="13" spans="1:29" x14ac:dyDescent="0.25">
      <c r="A13" s="740"/>
      <c r="B13" s="740"/>
      <c r="C13" s="740"/>
      <c r="D13" s="740"/>
      <c r="E13" s="740"/>
      <c r="F13" s="740"/>
      <c r="G13" s="740"/>
      <c r="H13" s="740"/>
      <c r="I13" s="740"/>
      <c r="J13" s="740"/>
      <c r="K13" s="740"/>
      <c r="L13" s="740"/>
      <c r="M13" s="740"/>
      <c r="N13" s="740"/>
      <c r="O13" s="740"/>
      <c r="P13" s="740"/>
      <c r="Q13" s="740"/>
      <c r="R13" s="740"/>
      <c r="S13" s="740"/>
      <c r="T13" s="740"/>
      <c r="U13" s="740"/>
      <c r="V13" s="740"/>
      <c r="W13" s="740"/>
      <c r="X13" s="740"/>
      <c r="Y13" s="740"/>
      <c r="Z13" s="740"/>
      <c r="AA13" s="740"/>
      <c r="AB13" s="740"/>
    </row>
    <row r="14" spans="1:29" x14ac:dyDescent="0.25">
      <c r="A14" s="740"/>
      <c r="B14" s="740"/>
      <c r="C14" s="740"/>
      <c r="D14" s="740"/>
      <c r="E14" s="740"/>
      <c r="F14" s="740"/>
      <c r="G14" s="740"/>
      <c r="H14" s="740"/>
      <c r="I14" s="740"/>
      <c r="J14" s="740"/>
      <c r="K14" s="740"/>
      <c r="L14" s="740"/>
      <c r="M14" s="740"/>
      <c r="N14" s="740"/>
      <c r="O14" s="740"/>
      <c r="P14" s="740"/>
      <c r="Q14" s="740"/>
      <c r="R14" s="740"/>
      <c r="S14" s="740"/>
      <c r="T14" s="740"/>
      <c r="U14" s="740"/>
      <c r="V14" s="740"/>
      <c r="W14" s="740"/>
      <c r="X14" s="740"/>
      <c r="Y14" s="740"/>
      <c r="Z14" s="740"/>
      <c r="AA14" s="740"/>
      <c r="AB14" s="740"/>
    </row>
    <row r="15" spans="1:29" x14ac:dyDescent="0.25">
      <c r="A15" s="740"/>
      <c r="B15" s="740"/>
      <c r="C15" s="740"/>
      <c r="D15" s="740"/>
      <c r="E15" s="740"/>
      <c r="F15" s="740"/>
      <c r="G15" s="740"/>
      <c r="H15" s="740"/>
      <c r="I15" s="740"/>
      <c r="J15" s="740"/>
      <c r="K15" s="740"/>
      <c r="L15" s="740"/>
      <c r="M15" s="740"/>
      <c r="N15" s="740"/>
      <c r="O15" s="740"/>
      <c r="P15" s="740"/>
      <c r="Q15" s="740"/>
      <c r="R15" s="740"/>
      <c r="S15" s="740"/>
      <c r="T15" s="740"/>
      <c r="U15" s="740"/>
      <c r="V15" s="740"/>
      <c r="W15" s="740"/>
      <c r="X15" s="740"/>
      <c r="Y15" s="740"/>
      <c r="Z15" s="740"/>
      <c r="AA15" s="740"/>
      <c r="AB15" s="740"/>
    </row>
    <row r="16" spans="1:29" x14ac:dyDescent="0.25">
      <c r="A16" s="740"/>
      <c r="B16" s="740"/>
      <c r="C16" s="740"/>
      <c r="D16" s="740"/>
      <c r="E16" s="740"/>
      <c r="F16" s="740"/>
      <c r="G16" s="740"/>
      <c r="H16" s="740"/>
      <c r="I16" s="740"/>
      <c r="J16" s="740"/>
      <c r="K16" s="740"/>
      <c r="L16" s="740"/>
      <c r="M16" s="740"/>
      <c r="N16" s="740"/>
      <c r="O16" s="740"/>
      <c r="P16" s="740"/>
      <c r="Q16" s="740"/>
      <c r="R16" s="740"/>
      <c r="S16" s="740"/>
      <c r="T16" s="740"/>
      <c r="U16" s="740"/>
      <c r="V16" s="740"/>
      <c r="W16" s="740"/>
      <c r="X16" s="740"/>
      <c r="Y16" s="740"/>
      <c r="Z16" s="740"/>
      <c r="AA16" s="740"/>
      <c r="AB16" s="740"/>
    </row>
    <row r="17" spans="1:28" x14ac:dyDescent="0.25">
      <c r="A17" s="740"/>
      <c r="B17" s="740"/>
      <c r="C17" s="740"/>
      <c r="D17" s="740"/>
      <c r="E17" s="740"/>
      <c r="F17" s="740"/>
      <c r="G17" s="740"/>
      <c r="H17" s="740"/>
      <c r="I17" s="740"/>
      <c r="J17" s="740"/>
      <c r="K17" s="740"/>
      <c r="L17" s="740"/>
      <c r="M17" s="740"/>
      <c r="N17" s="740"/>
      <c r="O17" s="740"/>
      <c r="P17" s="740"/>
      <c r="Q17" s="740"/>
      <c r="R17" s="740"/>
      <c r="S17" s="740"/>
      <c r="T17" s="740"/>
      <c r="U17" s="740"/>
      <c r="V17" s="740"/>
      <c r="W17" s="740"/>
      <c r="X17" s="740"/>
      <c r="Y17" s="740"/>
      <c r="Z17" s="740"/>
      <c r="AA17" s="740"/>
      <c r="AB17" s="740"/>
    </row>
    <row r="18" spans="1:28" x14ac:dyDescent="0.25">
      <c r="A18" s="740"/>
      <c r="B18" s="740"/>
      <c r="C18" s="740"/>
      <c r="D18" s="740"/>
      <c r="E18" s="740"/>
      <c r="F18" s="740"/>
      <c r="G18" s="740"/>
      <c r="H18" s="740"/>
      <c r="I18" s="740"/>
      <c r="J18" s="740"/>
      <c r="K18" s="740"/>
      <c r="L18" s="740"/>
      <c r="M18" s="740"/>
      <c r="N18" s="740"/>
      <c r="O18" s="740"/>
      <c r="P18" s="740"/>
      <c r="Q18" s="740"/>
      <c r="R18" s="740"/>
      <c r="S18" s="740"/>
      <c r="T18" s="740"/>
      <c r="U18" s="740"/>
      <c r="V18" s="740"/>
      <c r="W18" s="740"/>
      <c r="X18" s="740"/>
      <c r="Y18" s="740"/>
      <c r="Z18" s="740"/>
      <c r="AA18" s="740"/>
      <c r="AB18" s="740"/>
    </row>
    <row r="19" spans="1:28" x14ac:dyDescent="0.25">
      <c r="A19" s="740"/>
      <c r="B19" s="740"/>
      <c r="C19" s="740"/>
      <c r="D19" s="740"/>
      <c r="E19" s="740"/>
      <c r="F19" s="740"/>
      <c r="G19" s="740"/>
      <c r="H19" s="740"/>
      <c r="I19" s="740"/>
      <c r="J19" s="740"/>
      <c r="K19" s="740"/>
      <c r="L19" s="740"/>
      <c r="M19" s="740"/>
      <c r="N19" s="740"/>
      <c r="O19" s="740"/>
      <c r="P19" s="740"/>
      <c r="Q19" s="740"/>
      <c r="R19" s="740"/>
      <c r="S19" s="740"/>
      <c r="T19" s="740"/>
      <c r="U19" s="740"/>
      <c r="V19" s="740"/>
      <c r="W19" s="740"/>
      <c r="X19" s="740"/>
      <c r="Y19" s="740"/>
      <c r="Z19" s="740"/>
      <c r="AA19" s="740"/>
      <c r="AB19" s="740"/>
    </row>
    <row r="20" spans="1:28" x14ac:dyDescent="0.25">
      <c r="A20" s="740"/>
      <c r="B20" s="740"/>
      <c r="C20" s="740"/>
      <c r="D20" s="740"/>
      <c r="E20" s="740"/>
      <c r="F20" s="740"/>
      <c r="G20" s="740"/>
      <c r="H20" s="740"/>
      <c r="I20" s="740"/>
      <c r="J20" s="740"/>
      <c r="K20" s="740"/>
      <c r="L20" s="740"/>
      <c r="M20" s="740"/>
      <c r="N20" s="740"/>
      <c r="O20" s="740"/>
      <c r="P20" s="740"/>
      <c r="Q20" s="740"/>
      <c r="R20" s="740"/>
      <c r="S20" s="740"/>
      <c r="T20" s="740"/>
      <c r="U20" s="740"/>
      <c r="V20" s="740"/>
      <c r="W20" s="740"/>
      <c r="X20" s="740"/>
      <c r="Y20" s="740"/>
      <c r="Z20" s="740"/>
      <c r="AA20" s="740"/>
      <c r="AB20" s="740"/>
    </row>
    <row r="21" spans="1:28" x14ac:dyDescent="0.25">
      <c r="A21" s="740"/>
      <c r="B21" s="740"/>
      <c r="C21" s="740"/>
      <c r="D21" s="740"/>
      <c r="E21" s="740"/>
      <c r="F21" s="740"/>
      <c r="G21" s="740"/>
      <c r="H21" s="740"/>
      <c r="I21" s="740"/>
      <c r="J21" s="740"/>
      <c r="K21" s="740"/>
      <c r="L21" s="740"/>
      <c r="M21" s="740"/>
      <c r="N21" s="740"/>
      <c r="O21" s="740"/>
      <c r="P21" s="740"/>
      <c r="Q21" s="740"/>
      <c r="R21" s="740"/>
      <c r="S21" s="740"/>
      <c r="T21" s="740"/>
      <c r="U21" s="740"/>
      <c r="V21" s="740"/>
      <c r="W21" s="740"/>
      <c r="X21" s="740"/>
      <c r="Y21" s="740"/>
      <c r="Z21" s="740"/>
      <c r="AA21" s="740"/>
      <c r="AB21" s="740"/>
    </row>
    <row r="22" spans="1:28" x14ac:dyDescent="0.25">
      <c r="A22" s="740"/>
      <c r="B22" s="740"/>
      <c r="C22" s="740"/>
      <c r="D22" s="740"/>
      <c r="E22" s="740"/>
      <c r="F22" s="740"/>
      <c r="G22" s="740"/>
      <c r="H22" s="740"/>
      <c r="I22" s="740"/>
      <c r="J22" s="740"/>
      <c r="K22" s="740"/>
      <c r="L22" s="740"/>
      <c r="M22" s="740"/>
      <c r="N22" s="740"/>
      <c r="O22" s="740"/>
      <c r="P22" s="740"/>
      <c r="Q22" s="740"/>
      <c r="R22" s="740"/>
      <c r="S22" s="740"/>
      <c r="T22" s="740"/>
      <c r="U22" s="740"/>
      <c r="V22" s="740"/>
      <c r="W22" s="740"/>
      <c r="X22" s="740"/>
      <c r="Y22" s="740"/>
      <c r="Z22" s="740"/>
      <c r="AA22" s="740"/>
      <c r="AB22" s="740"/>
    </row>
    <row r="23" spans="1:28" x14ac:dyDescent="0.25">
      <c r="A23" s="740"/>
      <c r="B23" s="740"/>
      <c r="C23" s="740"/>
      <c r="D23" s="740"/>
      <c r="E23" s="740"/>
      <c r="F23" s="740"/>
      <c r="G23" s="740"/>
      <c r="H23" s="740"/>
      <c r="I23" s="740"/>
      <c r="J23" s="740"/>
      <c r="K23" s="740"/>
      <c r="L23" s="740"/>
      <c r="M23" s="740"/>
      <c r="N23" s="740"/>
      <c r="O23" s="740"/>
      <c r="P23" s="740"/>
      <c r="Q23" s="740"/>
      <c r="R23" s="740"/>
      <c r="S23" s="740"/>
      <c r="T23" s="740"/>
      <c r="U23" s="740"/>
      <c r="V23" s="740"/>
      <c r="W23" s="740"/>
      <c r="X23" s="740"/>
      <c r="Y23" s="740"/>
      <c r="Z23" s="740"/>
      <c r="AA23" s="740"/>
      <c r="AB23" s="740"/>
    </row>
    <row r="24" spans="1:28" x14ac:dyDescent="0.25">
      <c r="A24" s="740"/>
      <c r="B24" s="740"/>
      <c r="C24" s="740"/>
      <c r="D24" s="740"/>
      <c r="E24" s="740"/>
      <c r="F24" s="740"/>
      <c r="G24" s="740"/>
      <c r="H24" s="740"/>
      <c r="I24" s="740"/>
      <c r="J24" s="740"/>
      <c r="K24" s="740"/>
      <c r="L24" s="740"/>
      <c r="M24" s="740"/>
      <c r="N24" s="740"/>
      <c r="O24" s="740"/>
      <c r="P24" s="740"/>
      <c r="Q24" s="740"/>
      <c r="R24" s="740"/>
      <c r="S24" s="740"/>
      <c r="T24" s="740"/>
      <c r="U24" s="740"/>
      <c r="V24" s="740"/>
      <c r="W24" s="740"/>
      <c r="X24" s="740"/>
      <c r="Y24" s="740"/>
      <c r="Z24" s="740"/>
      <c r="AA24" s="740"/>
      <c r="AB24" s="740"/>
    </row>
    <row r="25" spans="1:28" x14ac:dyDescent="0.25">
      <c r="A25" s="740"/>
      <c r="B25" s="740"/>
      <c r="C25" s="740"/>
      <c r="D25" s="740"/>
      <c r="E25" s="740"/>
      <c r="F25" s="740"/>
      <c r="G25" s="740"/>
      <c r="H25" s="740"/>
      <c r="I25" s="740"/>
      <c r="J25" s="740"/>
      <c r="K25" s="740"/>
      <c r="L25" s="740"/>
      <c r="M25" s="740"/>
      <c r="N25" s="740"/>
      <c r="O25" s="740"/>
      <c r="P25" s="740"/>
      <c r="Q25" s="740"/>
      <c r="R25" s="740"/>
      <c r="S25" s="740"/>
      <c r="T25" s="740"/>
      <c r="U25" s="740"/>
      <c r="V25" s="740"/>
      <c r="W25" s="740"/>
      <c r="X25" s="740"/>
      <c r="Y25" s="740"/>
      <c r="Z25" s="740"/>
      <c r="AA25" s="740"/>
      <c r="AB25" s="740"/>
    </row>
    <row r="26" spans="1:28" x14ac:dyDescent="0.25">
      <c r="A26" s="740"/>
      <c r="B26" s="740"/>
      <c r="C26" s="740"/>
      <c r="D26" s="740"/>
      <c r="E26" s="740"/>
      <c r="F26" s="740"/>
      <c r="G26" s="740"/>
      <c r="H26" s="740"/>
      <c r="I26" s="740"/>
      <c r="J26" s="740"/>
      <c r="K26" s="740"/>
      <c r="L26" s="740"/>
      <c r="M26" s="740"/>
      <c r="N26" s="740"/>
      <c r="O26" s="740"/>
      <c r="P26" s="740"/>
      <c r="Q26" s="740"/>
      <c r="R26" s="740"/>
      <c r="S26" s="740"/>
      <c r="T26" s="740"/>
      <c r="U26" s="740"/>
      <c r="V26" s="740"/>
      <c r="W26" s="740"/>
      <c r="X26" s="740"/>
      <c r="Y26" s="740"/>
      <c r="Z26" s="740"/>
      <c r="AA26" s="740"/>
      <c r="AB26" s="740"/>
    </row>
    <row r="27" spans="1:28" x14ac:dyDescent="0.25">
      <c r="A27" s="740"/>
      <c r="B27" s="740"/>
      <c r="C27" s="740"/>
      <c r="D27" s="740"/>
      <c r="E27" s="740"/>
      <c r="F27" s="740"/>
      <c r="G27" s="740"/>
      <c r="H27" s="740"/>
      <c r="I27" s="740"/>
      <c r="J27" s="740"/>
      <c r="K27" s="740"/>
      <c r="L27" s="740"/>
      <c r="M27" s="740"/>
      <c r="N27" s="740"/>
      <c r="O27" s="740"/>
      <c r="P27" s="740"/>
      <c r="Q27" s="740"/>
      <c r="R27" s="740"/>
      <c r="S27" s="740"/>
      <c r="T27" s="740"/>
      <c r="U27" s="740"/>
      <c r="V27" s="740"/>
      <c r="W27" s="740"/>
      <c r="X27" s="740"/>
      <c r="Y27" s="740"/>
      <c r="Z27" s="740"/>
      <c r="AA27" s="740"/>
      <c r="AB27" s="740"/>
    </row>
    <row r="28" spans="1:28" x14ac:dyDescent="0.25">
      <c r="A28" s="740"/>
      <c r="B28" s="740"/>
      <c r="C28" s="740"/>
      <c r="D28" s="740"/>
      <c r="E28" s="740"/>
      <c r="F28" s="740"/>
      <c r="G28" s="740"/>
      <c r="H28" s="740"/>
      <c r="I28" s="740"/>
      <c r="J28" s="740"/>
      <c r="K28" s="740"/>
      <c r="L28" s="740"/>
      <c r="M28" s="740"/>
      <c r="N28" s="740"/>
      <c r="O28" s="740"/>
      <c r="P28" s="740"/>
      <c r="Q28" s="740"/>
      <c r="R28" s="740"/>
      <c r="S28" s="740"/>
      <c r="T28" s="740"/>
      <c r="U28" s="740"/>
      <c r="V28" s="740"/>
      <c r="W28" s="740"/>
      <c r="X28" s="740"/>
      <c r="Y28" s="740"/>
      <c r="Z28" s="740"/>
      <c r="AA28" s="740"/>
      <c r="AB28" s="740"/>
    </row>
    <row r="29" spans="1:28" x14ac:dyDescent="0.25">
      <c r="A29" s="740"/>
      <c r="B29" s="740"/>
      <c r="C29" s="740"/>
      <c r="D29" s="740"/>
      <c r="E29" s="740"/>
      <c r="F29" s="740"/>
      <c r="G29" s="740"/>
      <c r="H29" s="740"/>
      <c r="I29" s="740"/>
      <c r="J29" s="740"/>
      <c r="K29" s="740"/>
      <c r="L29" s="740"/>
      <c r="M29" s="740"/>
      <c r="N29" s="740"/>
      <c r="O29" s="740"/>
      <c r="P29" s="740"/>
      <c r="Q29" s="740"/>
      <c r="R29" s="740"/>
      <c r="S29" s="740"/>
      <c r="T29" s="740"/>
      <c r="U29" s="740"/>
      <c r="V29" s="740"/>
      <c r="W29" s="740"/>
      <c r="X29" s="740"/>
      <c r="Y29" s="740"/>
      <c r="Z29" s="740"/>
      <c r="AA29" s="740"/>
      <c r="AB29" s="740"/>
    </row>
    <row r="30" spans="1:28" x14ac:dyDescent="0.25">
      <c r="A30" s="740"/>
      <c r="B30" s="740"/>
      <c r="C30" s="740"/>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c r="AB30" s="740"/>
    </row>
    <row r="31" spans="1:28" x14ac:dyDescent="0.25">
      <c r="A31" s="740"/>
      <c r="B31" s="740"/>
      <c r="C31" s="740"/>
      <c r="D31" s="740"/>
      <c r="E31" s="740"/>
      <c r="F31" s="740"/>
      <c r="G31" s="740"/>
      <c r="H31" s="740"/>
      <c r="I31" s="740"/>
      <c r="J31" s="740"/>
      <c r="K31" s="740"/>
      <c r="L31" s="740"/>
      <c r="M31" s="740"/>
      <c r="N31" s="740"/>
      <c r="O31" s="740"/>
      <c r="P31" s="740"/>
      <c r="Q31" s="740"/>
      <c r="R31" s="740"/>
      <c r="S31" s="740"/>
      <c r="T31" s="740"/>
      <c r="U31" s="740"/>
      <c r="V31" s="740"/>
      <c r="W31" s="740"/>
      <c r="X31" s="740"/>
      <c r="Y31" s="740"/>
      <c r="Z31" s="740"/>
      <c r="AA31" s="740"/>
      <c r="AB31" s="740"/>
    </row>
    <row r="32" spans="1:28" x14ac:dyDescent="0.25">
      <c r="A32" s="740"/>
      <c r="B32" s="740"/>
      <c r="C32" s="740"/>
      <c r="D32" s="740"/>
      <c r="E32" s="740"/>
      <c r="F32" s="740"/>
      <c r="G32" s="740"/>
      <c r="H32" s="740"/>
      <c r="I32" s="740"/>
      <c r="J32" s="740"/>
      <c r="K32" s="740"/>
      <c r="L32" s="740"/>
      <c r="M32" s="740"/>
      <c r="N32" s="740"/>
      <c r="O32" s="740"/>
      <c r="P32" s="740"/>
      <c r="Q32" s="740"/>
      <c r="R32" s="740"/>
      <c r="S32" s="740"/>
      <c r="T32" s="740"/>
      <c r="U32" s="740"/>
      <c r="V32" s="740"/>
      <c r="W32" s="740"/>
      <c r="X32" s="740"/>
      <c r="Y32" s="740"/>
      <c r="Z32" s="740"/>
      <c r="AA32" s="740"/>
      <c r="AB32" s="740"/>
    </row>
    <row r="33" spans="1:28" x14ac:dyDescent="0.25">
      <c r="A33" s="740"/>
      <c r="B33" s="740"/>
      <c r="C33" s="740"/>
      <c r="D33" s="740"/>
      <c r="E33" s="740"/>
      <c r="F33" s="740"/>
      <c r="G33" s="740"/>
      <c r="H33" s="740"/>
      <c r="I33" s="740"/>
      <c r="J33" s="740"/>
      <c r="K33" s="740"/>
      <c r="L33" s="740"/>
      <c r="M33" s="740"/>
      <c r="N33" s="740"/>
      <c r="O33" s="740"/>
      <c r="P33" s="740"/>
      <c r="Q33" s="740"/>
      <c r="R33" s="740"/>
      <c r="S33" s="740"/>
      <c r="T33" s="740"/>
      <c r="U33" s="740"/>
      <c r="V33" s="740"/>
      <c r="W33" s="740"/>
      <c r="X33" s="740"/>
      <c r="Y33" s="740"/>
      <c r="Z33" s="740"/>
      <c r="AA33" s="740"/>
      <c r="AB33" s="740"/>
    </row>
    <row r="34" spans="1:28" x14ac:dyDescent="0.25">
      <c r="A34" s="740"/>
      <c r="B34" s="740"/>
      <c r="C34" s="740"/>
      <c r="D34" s="740"/>
      <c r="E34" s="740"/>
      <c r="F34" s="740"/>
      <c r="G34" s="740"/>
      <c r="H34" s="740"/>
      <c r="I34" s="740"/>
      <c r="J34" s="740"/>
      <c r="K34" s="740"/>
      <c r="L34" s="740"/>
      <c r="M34" s="740"/>
      <c r="N34" s="740"/>
      <c r="O34" s="740"/>
      <c r="P34" s="740"/>
      <c r="Q34" s="740"/>
      <c r="R34" s="740"/>
      <c r="S34" s="740"/>
      <c r="T34" s="740"/>
      <c r="U34" s="740"/>
      <c r="V34" s="740"/>
      <c r="W34" s="740"/>
      <c r="X34" s="740"/>
      <c r="Y34" s="740"/>
      <c r="Z34" s="740"/>
      <c r="AA34" s="740"/>
      <c r="AB34" s="740"/>
    </row>
    <row r="35" spans="1:28" x14ac:dyDescent="0.25">
      <c r="A35" s="740"/>
      <c r="B35" s="740"/>
      <c r="C35" s="740"/>
      <c r="D35" s="740"/>
      <c r="E35" s="740"/>
      <c r="F35" s="740"/>
      <c r="G35" s="740"/>
      <c r="H35" s="740"/>
      <c r="I35" s="740"/>
      <c r="J35" s="740"/>
      <c r="K35" s="740"/>
      <c r="L35" s="740"/>
      <c r="M35" s="740"/>
      <c r="N35" s="740"/>
      <c r="O35" s="740"/>
      <c r="P35" s="740"/>
      <c r="Q35" s="740"/>
      <c r="R35" s="740"/>
      <c r="S35" s="740"/>
      <c r="T35" s="740"/>
      <c r="U35" s="740"/>
      <c r="V35" s="740"/>
      <c r="W35" s="740"/>
      <c r="X35" s="740"/>
      <c r="Y35" s="740"/>
      <c r="Z35" s="740"/>
      <c r="AA35" s="740"/>
      <c r="AB35" s="740"/>
    </row>
    <row r="36" spans="1:28" x14ac:dyDescent="0.25">
      <c r="A36" s="740"/>
      <c r="B36" s="740"/>
      <c r="C36" s="740"/>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0"/>
      <c r="AB36" s="740"/>
    </row>
    <row r="37" spans="1:28" x14ac:dyDescent="0.25">
      <c r="A37" s="740"/>
      <c r="B37" s="740"/>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row>
    <row r="38" spans="1:28" x14ac:dyDescent="0.25">
      <c r="A38" s="740"/>
      <c r="B38" s="740"/>
      <c r="C38" s="740"/>
      <c r="D38" s="740"/>
      <c r="E38" s="740"/>
      <c r="F38" s="740"/>
      <c r="G38" s="740"/>
      <c r="H38" s="740"/>
      <c r="I38" s="740"/>
      <c r="J38" s="740"/>
      <c r="K38" s="740"/>
      <c r="L38" s="740"/>
      <c r="M38" s="740"/>
      <c r="N38" s="740"/>
      <c r="O38" s="740"/>
      <c r="P38" s="740"/>
      <c r="Q38" s="740"/>
      <c r="R38" s="740"/>
      <c r="S38" s="740"/>
      <c r="T38" s="740"/>
      <c r="U38" s="740"/>
      <c r="V38" s="740"/>
      <c r="W38" s="740"/>
      <c r="X38" s="740"/>
      <c r="Y38" s="740"/>
      <c r="Z38" s="740"/>
      <c r="AA38" s="740"/>
      <c r="AB38" s="740"/>
    </row>
    <row r="39" spans="1:28" x14ac:dyDescent="0.25">
      <c r="A39" s="740"/>
      <c r="B39" s="740"/>
      <c r="C39" s="740"/>
      <c r="D39" s="740"/>
      <c r="E39" s="740"/>
      <c r="F39" s="740"/>
      <c r="G39" s="740"/>
      <c r="H39" s="740"/>
      <c r="I39" s="740"/>
      <c r="J39" s="740"/>
      <c r="K39" s="740"/>
      <c r="L39" s="740"/>
      <c r="M39" s="740"/>
      <c r="N39" s="740"/>
      <c r="O39" s="740"/>
      <c r="P39" s="740"/>
      <c r="Q39" s="740"/>
      <c r="R39" s="740"/>
      <c r="S39" s="740"/>
      <c r="T39" s="740"/>
      <c r="U39" s="740"/>
      <c r="V39" s="740"/>
      <c r="W39" s="740"/>
      <c r="X39" s="740"/>
      <c r="Y39" s="740"/>
      <c r="Z39" s="740"/>
      <c r="AA39" s="740"/>
      <c r="AB39" s="740"/>
    </row>
    <row r="40" spans="1:28" x14ac:dyDescent="0.25">
      <c r="A40" s="740"/>
      <c r="B40" s="740"/>
      <c r="C40" s="740"/>
      <c r="D40" s="740"/>
      <c r="E40" s="740"/>
      <c r="F40" s="740"/>
      <c r="G40" s="740"/>
      <c r="H40" s="740"/>
      <c r="I40" s="740"/>
      <c r="J40" s="740"/>
      <c r="K40" s="740"/>
      <c r="L40" s="740"/>
      <c r="M40" s="740"/>
      <c r="N40" s="740"/>
      <c r="O40" s="740"/>
      <c r="P40" s="740"/>
      <c r="Q40" s="740"/>
      <c r="R40" s="740"/>
      <c r="S40" s="740"/>
      <c r="T40" s="740"/>
      <c r="U40" s="740"/>
      <c r="V40" s="740"/>
      <c r="W40" s="740"/>
      <c r="X40" s="740"/>
      <c r="Y40" s="740"/>
      <c r="Z40" s="740"/>
      <c r="AA40" s="740"/>
      <c r="AB40" s="740"/>
    </row>
    <row r="41" spans="1:28" x14ac:dyDescent="0.25">
      <c r="A41" s="740"/>
      <c r="B41" s="740"/>
      <c r="C41" s="740"/>
      <c r="D41" s="740"/>
      <c r="E41" s="740"/>
      <c r="F41" s="740"/>
      <c r="G41" s="740"/>
      <c r="H41" s="740"/>
      <c r="I41" s="740"/>
      <c r="J41" s="740"/>
      <c r="K41" s="740"/>
      <c r="L41" s="740"/>
      <c r="M41" s="740"/>
      <c r="N41" s="740"/>
      <c r="O41" s="740"/>
      <c r="P41" s="740"/>
      <c r="Q41" s="740"/>
      <c r="R41" s="740"/>
      <c r="S41" s="740"/>
      <c r="T41" s="740"/>
      <c r="U41" s="740"/>
      <c r="V41" s="740"/>
      <c r="W41" s="740"/>
      <c r="X41" s="740"/>
      <c r="Y41" s="740"/>
      <c r="Z41" s="740"/>
      <c r="AA41" s="740"/>
      <c r="AB41" s="740"/>
    </row>
    <row r="42" spans="1:28" x14ac:dyDescent="0.25">
      <c r="A42" s="740"/>
      <c r="B42" s="740"/>
      <c r="C42" s="740"/>
      <c r="D42" s="740"/>
      <c r="E42" s="740"/>
      <c r="F42" s="740"/>
      <c r="G42" s="740"/>
      <c r="H42" s="740"/>
      <c r="I42" s="740"/>
      <c r="J42" s="740"/>
      <c r="K42" s="740"/>
      <c r="L42" s="740"/>
      <c r="M42" s="740"/>
      <c r="N42" s="740"/>
      <c r="O42" s="740"/>
      <c r="P42" s="740"/>
      <c r="Q42" s="740"/>
      <c r="R42" s="740"/>
      <c r="S42" s="740"/>
      <c r="T42" s="740"/>
      <c r="U42" s="740"/>
      <c r="V42" s="740"/>
      <c r="W42" s="740"/>
      <c r="X42" s="740"/>
      <c r="Y42" s="740"/>
      <c r="Z42" s="740"/>
      <c r="AA42" s="740"/>
      <c r="AB42" s="740"/>
    </row>
    <row r="43" spans="1:28" x14ac:dyDescent="0.25">
      <c r="A43" s="740"/>
      <c r="B43" s="740"/>
      <c r="C43" s="740"/>
      <c r="D43" s="740"/>
      <c r="E43" s="740"/>
      <c r="F43" s="740"/>
      <c r="G43" s="740"/>
      <c r="H43" s="740"/>
      <c r="I43" s="740"/>
      <c r="J43" s="740"/>
      <c r="K43" s="740"/>
      <c r="L43" s="740"/>
      <c r="M43" s="740"/>
      <c r="N43" s="740"/>
      <c r="O43" s="740"/>
      <c r="P43" s="740"/>
      <c r="Q43" s="740"/>
      <c r="R43" s="740"/>
      <c r="S43" s="740"/>
      <c r="T43" s="740"/>
      <c r="U43" s="740"/>
      <c r="V43" s="740"/>
      <c r="W43" s="740"/>
      <c r="X43" s="740"/>
      <c r="Y43" s="740"/>
      <c r="Z43" s="740"/>
      <c r="AA43" s="740"/>
      <c r="AB43" s="740"/>
    </row>
    <row r="44" spans="1:28" x14ac:dyDescent="0.25">
      <c r="A44" s="740"/>
      <c r="B44" s="740"/>
      <c r="C44" s="740"/>
      <c r="D44" s="740"/>
      <c r="E44" s="740"/>
      <c r="F44" s="740"/>
      <c r="G44" s="740"/>
      <c r="H44" s="740"/>
      <c r="I44" s="740"/>
      <c r="J44" s="740"/>
      <c r="K44" s="740"/>
      <c r="L44" s="740"/>
      <c r="M44" s="740"/>
      <c r="N44" s="740"/>
      <c r="O44" s="740"/>
      <c r="P44" s="740"/>
      <c r="Q44" s="740"/>
      <c r="R44" s="740"/>
      <c r="S44" s="740"/>
      <c r="T44" s="740"/>
      <c r="U44" s="740"/>
      <c r="V44" s="740"/>
      <c r="W44" s="740"/>
      <c r="X44" s="740"/>
      <c r="Y44" s="740"/>
      <c r="Z44" s="740"/>
      <c r="AA44" s="740"/>
      <c r="AB44" s="740"/>
    </row>
    <row r="45" spans="1:28" x14ac:dyDescent="0.25">
      <c r="A45" s="740"/>
      <c r="B45" s="740"/>
      <c r="C45" s="740"/>
      <c r="D45" s="740"/>
      <c r="E45" s="740"/>
      <c r="F45" s="740"/>
      <c r="G45" s="740"/>
      <c r="H45" s="740"/>
      <c r="I45" s="740"/>
      <c r="J45" s="740"/>
      <c r="K45" s="740"/>
      <c r="L45" s="740"/>
      <c r="M45" s="740"/>
      <c r="N45" s="740"/>
      <c r="O45" s="740"/>
      <c r="P45" s="740"/>
      <c r="Q45" s="740"/>
      <c r="R45" s="740"/>
      <c r="S45" s="740"/>
      <c r="T45" s="740"/>
      <c r="U45" s="740"/>
      <c r="V45" s="740"/>
      <c r="W45" s="740"/>
      <c r="X45" s="740"/>
      <c r="Y45" s="740"/>
      <c r="Z45" s="740"/>
      <c r="AA45" s="740"/>
      <c r="AB45" s="740"/>
    </row>
    <row r="46" spans="1:28" x14ac:dyDescent="0.25">
      <c r="A46" s="740"/>
      <c r="B46" s="740"/>
      <c r="C46" s="740"/>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row>
    <row r="47" spans="1:28" x14ac:dyDescent="0.25">
      <c r="A47" s="740"/>
      <c r="B47" s="740"/>
      <c r="C47" s="740"/>
      <c r="D47" s="740"/>
      <c r="E47" s="740"/>
      <c r="F47" s="740"/>
      <c r="G47" s="740"/>
      <c r="H47" s="740"/>
      <c r="I47" s="740"/>
      <c r="J47" s="740"/>
      <c r="K47" s="740"/>
      <c r="L47" s="740"/>
      <c r="M47" s="740"/>
      <c r="N47" s="740"/>
      <c r="O47" s="740"/>
      <c r="P47" s="740"/>
      <c r="Q47" s="740"/>
      <c r="R47" s="740"/>
      <c r="S47" s="740"/>
      <c r="T47" s="740"/>
      <c r="U47" s="740"/>
      <c r="V47" s="740"/>
      <c r="W47" s="740"/>
      <c r="X47" s="740"/>
      <c r="Y47" s="740"/>
      <c r="Z47" s="740"/>
      <c r="AA47" s="740"/>
      <c r="AB47" s="740"/>
    </row>
    <row r="48" spans="1:28" x14ac:dyDescent="0.25">
      <c r="A48" s="740"/>
      <c r="B48" s="740"/>
      <c r="C48" s="740"/>
      <c r="D48" s="740"/>
      <c r="E48" s="740"/>
      <c r="F48" s="740"/>
      <c r="G48" s="740"/>
      <c r="H48" s="740"/>
      <c r="I48" s="740"/>
      <c r="J48" s="740"/>
      <c r="K48" s="740"/>
      <c r="L48" s="740"/>
      <c r="M48" s="740"/>
      <c r="N48" s="740"/>
      <c r="O48" s="740"/>
      <c r="P48" s="740"/>
      <c r="Q48" s="740"/>
      <c r="R48" s="740"/>
      <c r="S48" s="740"/>
      <c r="T48" s="740"/>
      <c r="U48" s="740"/>
      <c r="V48" s="740"/>
      <c r="W48" s="740"/>
      <c r="X48" s="740"/>
      <c r="Y48" s="740"/>
      <c r="Z48" s="740"/>
      <c r="AA48" s="740"/>
      <c r="AB48" s="740"/>
    </row>
    <row r="49" spans="1:28" x14ac:dyDescent="0.25">
      <c r="A49" s="740"/>
      <c r="B49" s="740"/>
      <c r="C49" s="740"/>
      <c r="D49" s="740"/>
      <c r="E49" s="740"/>
      <c r="F49" s="740"/>
      <c r="G49" s="740"/>
      <c r="H49" s="740"/>
      <c r="I49" s="740"/>
      <c r="J49" s="740"/>
      <c r="K49" s="740"/>
      <c r="L49" s="740"/>
      <c r="M49" s="740"/>
      <c r="N49" s="740"/>
      <c r="O49" s="740"/>
      <c r="P49" s="740"/>
      <c r="Q49" s="740"/>
      <c r="R49" s="740"/>
      <c r="S49" s="740"/>
      <c r="T49" s="740"/>
      <c r="U49" s="740"/>
      <c r="V49" s="740"/>
      <c r="W49" s="740"/>
      <c r="X49" s="740"/>
      <c r="Y49" s="740"/>
      <c r="Z49" s="740"/>
      <c r="AA49" s="740"/>
      <c r="AB49" s="740"/>
    </row>
    <row r="50" spans="1:28" x14ac:dyDescent="0.25">
      <c r="A50" s="740"/>
      <c r="B50" s="740"/>
      <c r="C50" s="740"/>
      <c r="D50" s="740"/>
      <c r="E50" s="740"/>
      <c r="F50" s="740"/>
      <c r="G50" s="740"/>
      <c r="H50" s="740"/>
      <c r="I50" s="740"/>
      <c r="J50" s="740"/>
      <c r="K50" s="740"/>
      <c r="L50" s="740"/>
      <c r="M50" s="740"/>
      <c r="N50" s="740"/>
      <c r="O50" s="740"/>
      <c r="P50" s="740"/>
      <c r="Q50" s="740"/>
      <c r="R50" s="740"/>
      <c r="S50" s="740"/>
      <c r="T50" s="740"/>
      <c r="U50" s="740"/>
      <c r="V50" s="740"/>
      <c r="W50" s="740"/>
      <c r="X50" s="740"/>
      <c r="Y50" s="740"/>
      <c r="Z50" s="740"/>
      <c r="AA50" s="740"/>
      <c r="AB50" s="740"/>
    </row>
    <row r="51" spans="1:28" ht="15.5" hidden="1" x14ac:dyDescent="0.35">
      <c r="A51" s="277" t="s">
        <v>33</v>
      </c>
    </row>
  </sheetData>
  <sheetProtection algorithmName="SHA-512" hashValue="13eGcvr9MLfvgYiQG6huoEdc+UXG1ekIAA0Cu6fx5zlHNf0L85PI743Ey7RPXzOCVgrtyvRowSnrKdprIqzK9Q==" saltValue="t1vMwX/RnEMiZyk1IPilvA==" spinCount="100000" sheet="1" objects="1" scenarios="1" formatRows="0"/>
  <printOptions horizontalCentered="1"/>
  <pageMargins left="0.25" right="0.25" top="0.6" bottom="0.6" header="0.25" footer="0.25"/>
  <pageSetup scale="55" fitToHeight="0" orientation="landscape" r:id="rId1"/>
  <headerFooter>
    <oddFooter>&amp;L&amp;"Arial,Regular"&amp;10&amp;A&amp;C&amp;"Arial,Bold"&amp;10Milliman&amp;R&amp;"Arial,Regular"&amp;10Page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3200-2976-4EFC-828B-DEACD5B136A8}">
  <sheetPr codeName="Sheet3">
    <tabColor rgb="FFFFFF00"/>
    <pageSetUpPr fitToPage="1"/>
  </sheetPr>
  <dimension ref="A1:AE30"/>
  <sheetViews>
    <sheetView showGridLines="0" zoomScale="90" zoomScaleNormal="90" zoomScalePageLayoutView="85" workbookViewId="0"/>
  </sheetViews>
  <sheetFormatPr defaultColWidth="0" defaultRowHeight="12.5" zeroHeight="1" x14ac:dyDescent="0.25"/>
  <cols>
    <col min="1" max="13" width="9.453125" style="753" customWidth="1"/>
    <col min="14" max="27" width="9.453125" style="753" hidden="1" customWidth="1"/>
    <col min="28" max="31" width="0" style="753" hidden="1" customWidth="1"/>
    <col min="32" max="16384" width="9.453125" style="753" hidden="1"/>
  </cols>
  <sheetData>
    <row r="1" spans="1:17" s="744" customFormat="1" ht="15.5" x14ac:dyDescent="0.35">
      <c r="A1" s="741" t="str">
        <f>'User Select'!A1</f>
        <v>Arkansas Department of Human Services</v>
      </c>
      <c r="B1" s="128"/>
      <c r="C1" s="128"/>
      <c r="D1" s="128"/>
      <c r="E1" s="128"/>
      <c r="F1" s="128"/>
      <c r="G1" s="128"/>
      <c r="H1" s="128"/>
      <c r="I1" s="128"/>
      <c r="J1" s="128"/>
      <c r="K1" s="128"/>
      <c r="L1" s="128"/>
      <c r="M1" s="742"/>
      <c r="N1" s="743" t="s">
        <v>33</v>
      </c>
    </row>
    <row r="2" spans="1:17" s="744" customFormat="1" ht="15.5" x14ac:dyDescent="0.35">
      <c r="A2" s="745" t="str">
        <f>'User Select'!A2</f>
        <v>Provider Cost and Wage Survey - 2025 Data Collection Tool</v>
      </c>
      <c r="B2" s="746"/>
      <c r="C2" s="746"/>
      <c r="D2" s="746"/>
      <c r="E2" s="746"/>
      <c r="F2" s="746"/>
      <c r="G2" s="746"/>
      <c r="H2" s="746"/>
      <c r="I2" s="746"/>
      <c r="J2" s="746"/>
      <c r="K2" s="746"/>
      <c r="L2" s="746"/>
      <c r="M2" s="747"/>
      <c r="Q2" s="748"/>
    </row>
    <row r="3" spans="1:17" s="744" customFormat="1" ht="15.5" x14ac:dyDescent="0.35">
      <c r="A3" s="745" t="s">
        <v>432</v>
      </c>
      <c r="B3" s="746"/>
      <c r="C3" s="746"/>
      <c r="D3" s="746"/>
      <c r="E3" s="746"/>
      <c r="F3" s="746"/>
      <c r="G3" s="746"/>
      <c r="H3" s="746"/>
      <c r="I3" s="746"/>
      <c r="J3" s="746"/>
      <c r="K3" s="746"/>
      <c r="L3" s="746"/>
      <c r="M3" s="747"/>
      <c r="Q3" s="749"/>
    </row>
    <row r="4" spans="1:17" ht="15.5" x14ac:dyDescent="0.35">
      <c r="A4" s="750"/>
      <c r="B4" s="751"/>
      <c r="C4" s="751"/>
      <c r="D4" s="751"/>
      <c r="E4" s="751"/>
      <c r="F4" s="751"/>
      <c r="G4" s="751"/>
      <c r="H4" s="751"/>
      <c r="I4" s="751"/>
      <c r="J4" s="751"/>
      <c r="K4" s="751"/>
      <c r="L4" s="751"/>
      <c r="M4" s="752"/>
      <c r="O4" s="754"/>
      <c r="Q4" s="749"/>
    </row>
    <row r="5" spans="1:17" x14ac:dyDescent="0.25">
      <c r="A5" s="755"/>
      <c r="B5" s="756"/>
      <c r="C5" s="756"/>
      <c r="D5" s="756"/>
      <c r="E5" s="756"/>
      <c r="F5" s="756"/>
      <c r="G5" s="756"/>
      <c r="H5" s="756"/>
      <c r="I5" s="756"/>
      <c r="J5" s="756"/>
      <c r="K5" s="756"/>
      <c r="L5" s="756"/>
      <c r="M5" s="757"/>
    </row>
    <row r="6" spans="1:17" x14ac:dyDescent="0.25">
      <c r="A6" s="755"/>
      <c r="B6" s="756"/>
      <c r="C6" s="756"/>
      <c r="D6" s="756"/>
      <c r="E6" s="756"/>
      <c r="F6" s="756"/>
      <c r="G6" s="756"/>
      <c r="H6" s="756"/>
      <c r="I6" s="756"/>
      <c r="J6" s="756"/>
      <c r="K6" s="756"/>
      <c r="L6" s="756"/>
      <c r="M6" s="757"/>
    </row>
    <row r="7" spans="1:17" x14ac:dyDescent="0.25">
      <c r="A7" s="755"/>
      <c r="B7" s="756"/>
      <c r="C7" s="756"/>
      <c r="D7" s="756"/>
      <c r="E7" s="756"/>
      <c r="F7" s="756"/>
      <c r="G7" s="756"/>
      <c r="H7" s="756"/>
      <c r="I7" s="756"/>
      <c r="J7" s="756"/>
      <c r="K7" s="756"/>
      <c r="L7" s="756"/>
      <c r="M7" s="757"/>
    </row>
    <row r="8" spans="1:17" ht="30" x14ac:dyDescent="0.6">
      <c r="A8" s="755"/>
      <c r="B8" s="756"/>
      <c r="C8" s="756"/>
      <c r="D8" s="756"/>
      <c r="E8" s="756"/>
      <c r="F8" s="756"/>
      <c r="G8" s="756"/>
      <c r="H8" s="756"/>
      <c r="I8" s="756"/>
      <c r="J8" s="756"/>
      <c r="K8" s="756"/>
      <c r="L8" s="756"/>
      <c r="M8" s="757"/>
      <c r="P8" s="758"/>
    </row>
    <row r="9" spans="1:17" x14ac:dyDescent="0.25">
      <c r="A9" s="755"/>
      <c r="B9" s="756"/>
      <c r="C9" s="756"/>
      <c r="D9" s="756"/>
      <c r="E9" s="756"/>
      <c r="F9" s="756"/>
      <c r="G9" s="756"/>
      <c r="H9" s="756"/>
      <c r="I9" s="756"/>
      <c r="J9" s="756"/>
      <c r="K9" s="756"/>
      <c r="L9" s="756"/>
      <c r="M9" s="757"/>
    </row>
    <row r="10" spans="1:17" x14ac:dyDescent="0.25">
      <c r="A10" s="755"/>
      <c r="B10" s="756"/>
      <c r="C10" s="756"/>
      <c r="D10" s="756"/>
      <c r="E10" s="756"/>
      <c r="F10" s="756"/>
      <c r="G10" s="756"/>
      <c r="H10" s="756"/>
      <c r="I10" s="756"/>
      <c r="J10" s="756"/>
      <c r="K10" s="756"/>
      <c r="L10" s="756"/>
      <c r="M10" s="757"/>
    </row>
    <row r="11" spans="1:17" x14ac:dyDescent="0.25">
      <c r="A11" s="755"/>
      <c r="B11" s="756"/>
      <c r="C11" s="756"/>
      <c r="D11" s="756"/>
      <c r="E11" s="756"/>
      <c r="F11" s="756"/>
      <c r="G11" s="756"/>
      <c r="H11" s="756"/>
      <c r="I11" s="756"/>
      <c r="J11" s="756"/>
      <c r="K11" s="756"/>
      <c r="L11" s="756"/>
      <c r="M11" s="757"/>
    </row>
    <row r="12" spans="1:17" x14ac:dyDescent="0.25">
      <c r="A12" s="755"/>
      <c r="B12" s="756"/>
      <c r="C12" s="756"/>
      <c r="D12" s="756"/>
      <c r="E12" s="756"/>
      <c r="F12" s="756"/>
      <c r="G12" s="756"/>
      <c r="H12" s="756"/>
      <c r="I12" s="756"/>
      <c r="J12" s="756"/>
      <c r="K12" s="756"/>
      <c r="L12" s="756"/>
      <c r="M12" s="757"/>
    </row>
    <row r="13" spans="1:17" x14ac:dyDescent="0.25">
      <c r="A13" s="755"/>
      <c r="B13" s="756"/>
      <c r="C13" s="756"/>
      <c r="D13" s="756"/>
      <c r="E13" s="756"/>
      <c r="F13" s="756"/>
      <c r="G13" s="756"/>
      <c r="H13" s="756"/>
      <c r="I13" s="756"/>
      <c r="J13" s="756"/>
      <c r="K13" s="756"/>
      <c r="L13" s="756"/>
      <c r="M13" s="757"/>
    </row>
    <row r="14" spans="1:17" x14ac:dyDescent="0.25">
      <c r="A14" s="755"/>
      <c r="B14" s="756"/>
      <c r="C14" s="756"/>
      <c r="D14" s="756"/>
      <c r="E14" s="756"/>
      <c r="F14" s="756"/>
      <c r="G14" s="756"/>
      <c r="H14" s="756"/>
      <c r="I14" s="756"/>
      <c r="J14" s="756"/>
      <c r="K14" s="756"/>
      <c r="L14" s="756"/>
      <c r="M14" s="757"/>
    </row>
    <row r="15" spans="1:17" x14ac:dyDescent="0.25">
      <c r="A15" s="755"/>
      <c r="B15" s="756"/>
      <c r="C15" s="756"/>
      <c r="D15" s="756"/>
      <c r="E15" s="756"/>
      <c r="F15" s="756"/>
      <c r="G15" s="756"/>
      <c r="H15" s="756"/>
      <c r="I15" s="756"/>
      <c r="J15" s="756"/>
      <c r="K15" s="756"/>
      <c r="L15" s="756"/>
      <c r="M15" s="757"/>
    </row>
    <row r="16" spans="1:17" x14ac:dyDescent="0.25">
      <c r="A16" s="755"/>
      <c r="B16" s="756"/>
      <c r="C16" s="756"/>
      <c r="D16" s="756"/>
      <c r="E16" s="756"/>
      <c r="F16" s="756"/>
      <c r="G16" s="756"/>
      <c r="H16" s="756"/>
      <c r="I16" s="756"/>
      <c r="J16" s="756"/>
      <c r="K16" s="756"/>
      <c r="L16" s="756"/>
      <c r="M16" s="757"/>
    </row>
    <row r="17" spans="1:19" x14ac:dyDescent="0.25">
      <c r="A17" s="755"/>
      <c r="B17" s="756"/>
      <c r="C17" s="756"/>
      <c r="D17" s="756"/>
      <c r="E17" s="756"/>
      <c r="F17" s="756"/>
      <c r="G17" s="756"/>
      <c r="H17" s="756"/>
      <c r="I17" s="756"/>
      <c r="J17" s="756"/>
      <c r="K17" s="756"/>
      <c r="L17" s="756"/>
      <c r="M17" s="757"/>
    </row>
    <row r="18" spans="1:19" x14ac:dyDescent="0.25">
      <c r="A18" s="755"/>
      <c r="B18" s="756"/>
      <c r="C18" s="756"/>
      <c r="D18" s="756"/>
      <c r="E18" s="756"/>
      <c r="F18" s="756"/>
      <c r="G18" s="756"/>
      <c r="H18" s="756"/>
      <c r="I18" s="756"/>
      <c r="J18" s="756"/>
      <c r="K18" s="756"/>
      <c r="L18" s="756"/>
      <c r="M18" s="757"/>
    </row>
    <row r="19" spans="1:19" x14ac:dyDescent="0.25">
      <c r="A19" s="755"/>
      <c r="B19" s="756"/>
      <c r="C19" s="756"/>
      <c r="D19" s="756"/>
      <c r="E19" s="756"/>
      <c r="F19" s="756"/>
      <c r="G19" s="756"/>
      <c r="H19" s="756"/>
      <c r="I19" s="756"/>
      <c r="J19" s="756"/>
      <c r="K19" s="756"/>
      <c r="L19" s="756"/>
      <c r="M19" s="757"/>
    </row>
    <row r="20" spans="1:19" x14ac:dyDescent="0.25">
      <c r="A20" s="755"/>
      <c r="B20" s="756"/>
      <c r="C20" s="756"/>
      <c r="D20" s="756"/>
      <c r="E20" s="756"/>
      <c r="F20" s="756"/>
      <c r="G20" s="756"/>
      <c r="H20" s="756"/>
      <c r="I20" s="756"/>
      <c r="J20" s="756"/>
      <c r="K20" s="756"/>
      <c r="L20" s="756"/>
      <c r="M20" s="757"/>
    </row>
    <row r="21" spans="1:19" x14ac:dyDescent="0.25">
      <c r="A21" s="755"/>
      <c r="B21" s="756"/>
      <c r="C21" s="756"/>
      <c r="D21" s="756"/>
      <c r="E21" s="756"/>
      <c r="F21" s="756"/>
      <c r="G21" s="756"/>
      <c r="H21" s="756"/>
      <c r="I21" s="756"/>
      <c r="J21" s="756"/>
      <c r="K21" s="756"/>
      <c r="L21" s="756"/>
      <c r="M21" s="757"/>
    </row>
    <row r="22" spans="1:19" x14ac:dyDescent="0.25">
      <c r="A22" s="755"/>
      <c r="B22" s="756"/>
      <c r="C22" s="756"/>
      <c r="D22" s="756"/>
      <c r="E22" s="756"/>
      <c r="F22" s="756"/>
      <c r="G22" s="756"/>
      <c r="H22" s="756"/>
      <c r="I22" s="756"/>
      <c r="J22" s="756"/>
      <c r="K22" s="756"/>
      <c r="L22" s="756"/>
      <c r="M22" s="757"/>
    </row>
    <row r="23" spans="1:19" x14ac:dyDescent="0.25">
      <c r="A23" s="755"/>
      <c r="B23" s="756"/>
      <c r="C23" s="756"/>
      <c r="D23" s="756"/>
      <c r="E23" s="756"/>
      <c r="F23" s="756"/>
      <c r="G23" s="756"/>
      <c r="H23" s="756"/>
      <c r="I23" s="756"/>
      <c r="J23" s="756"/>
      <c r="K23" s="756"/>
      <c r="L23" s="756"/>
      <c r="M23" s="757"/>
    </row>
    <row r="24" spans="1:19" x14ac:dyDescent="0.25">
      <c r="A24" s="755"/>
      <c r="B24" s="756"/>
      <c r="C24" s="756"/>
      <c r="D24" s="756"/>
      <c r="E24" s="756"/>
      <c r="F24" s="756"/>
      <c r="G24" s="756"/>
      <c r="H24" s="756"/>
      <c r="I24" s="756"/>
      <c r="J24" s="756"/>
      <c r="K24" s="756"/>
      <c r="L24" s="756"/>
      <c r="M24" s="757"/>
    </row>
    <row r="25" spans="1:19" x14ac:dyDescent="0.25">
      <c r="A25" s="755"/>
      <c r="B25" s="756"/>
      <c r="C25" s="756"/>
      <c r="D25" s="756"/>
      <c r="E25" s="756"/>
      <c r="F25" s="756"/>
      <c r="G25" s="756"/>
      <c r="H25" s="756"/>
      <c r="I25" s="756"/>
      <c r="J25" s="756"/>
      <c r="K25" s="756"/>
      <c r="L25" s="756"/>
      <c r="M25" s="757"/>
    </row>
    <row r="26" spans="1:19" x14ac:dyDescent="0.25">
      <c r="A26" s="755"/>
      <c r="B26" s="756"/>
      <c r="C26" s="756"/>
      <c r="D26" s="756"/>
      <c r="E26" s="756"/>
      <c r="F26" s="756"/>
      <c r="G26" s="756"/>
      <c r="H26" s="756"/>
      <c r="I26" s="756"/>
      <c r="J26" s="756"/>
      <c r="K26" s="756"/>
      <c r="L26" s="756"/>
      <c r="M26" s="757"/>
    </row>
    <row r="27" spans="1:19" ht="13" thickBot="1" x14ac:dyDescent="0.3">
      <c r="A27" s="759"/>
      <c r="B27" s="760"/>
      <c r="C27" s="760"/>
      <c r="D27" s="760"/>
      <c r="E27" s="760"/>
      <c r="F27" s="760"/>
      <c r="G27" s="760"/>
      <c r="H27" s="760"/>
      <c r="I27" s="760"/>
      <c r="J27" s="760"/>
      <c r="K27" s="760"/>
      <c r="L27" s="760"/>
      <c r="M27" s="761"/>
    </row>
    <row r="28" spans="1:19" ht="33" customHeight="1" x14ac:dyDescent="0.35">
      <c r="A28" s="743"/>
      <c r="M28" s="125" t="str">
        <f>'User Select'!B40</f>
        <v>June 13, 2025</v>
      </c>
    </row>
    <row r="29" spans="1:19" ht="15.5" hidden="1" x14ac:dyDescent="0.35">
      <c r="A29" s="743" t="s">
        <v>33</v>
      </c>
    </row>
    <row r="30" spans="1:19" hidden="1" x14ac:dyDescent="0.25">
      <c r="S30" s="753" t="s">
        <v>433</v>
      </c>
    </row>
  </sheetData>
  <sheetProtection algorithmName="SHA-512" hashValue="O2aAFgCHiO+8lzXKarv4zQyjlY+J+nxsc6hXyFPaa+jG3Doqt3FsH6nr5/IiW2oM2rQ9AM0JEnQEpOHVhKszoQ==" saltValue="JrytA/6rLeMdJR8Qqpb9IQ==" spinCount="100000" sheet="1" objects="1" scenarios="1" formatRows="0"/>
  <conditionalFormatting sqref="M28">
    <cfRule type="expression" dxfId="0" priority="1">
      <formula>$P$1="Hide"</formula>
    </cfRule>
  </conditionalFormatting>
  <printOptions horizontalCentered="1"/>
  <pageMargins left="0.25" right="0.25" top="0.6" bottom="0.6" header="0.25" footer="0.25"/>
  <pageSetup fitToHeight="0" orientation="landscape" r:id="rId1"/>
  <headerFooter>
    <oddFooter>&amp;L&amp;"Arial,Regular"&amp;10&amp;A&amp;C&amp;"Arial,Bold"&amp;10Milliman&amp;R&amp;"Arial,Regular"&amp;10Page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B8CA2-3DF3-4D55-AA76-14E12D344BFF}">
  <sheetPr codeName="Sheet4">
    <tabColor rgb="FFFFFF00"/>
    <pageSetUpPr fitToPage="1"/>
  </sheetPr>
  <dimension ref="A1:O26"/>
  <sheetViews>
    <sheetView showGridLines="0" tabSelected="1" zoomScale="90" zoomScaleNormal="90" workbookViewId="0">
      <selection sqref="A1:C1"/>
    </sheetView>
  </sheetViews>
  <sheetFormatPr defaultColWidth="0" defaultRowHeight="12.5" zeroHeight="1" x14ac:dyDescent="0.25"/>
  <cols>
    <col min="1" max="1" width="42.1796875" customWidth="1"/>
    <col min="2" max="2" width="63.453125" customWidth="1"/>
    <col min="3" max="3" width="17" customWidth="1"/>
    <col min="4" max="4" width="3.81640625" hidden="1" customWidth="1"/>
    <col min="5" max="12" width="8.7265625" hidden="1" customWidth="1"/>
    <col min="13" max="15" width="0" hidden="1" customWidth="1"/>
    <col min="16" max="16384" width="8.7265625" hidden="1"/>
  </cols>
  <sheetData>
    <row r="1" spans="1:15" ht="15.5" x14ac:dyDescent="0.35">
      <c r="A1" s="772" t="str">
        <f>'User Select'!A1</f>
        <v>Arkansas Department of Human Services</v>
      </c>
      <c r="B1" s="773"/>
      <c r="C1" s="774"/>
      <c r="D1" s="12" t="s">
        <v>33</v>
      </c>
    </row>
    <row r="2" spans="1:15" ht="15.5" x14ac:dyDescent="0.35">
      <c r="A2" s="775" t="str">
        <f>'User Select'!A2</f>
        <v>Provider Cost and Wage Survey - 2025 Data Collection Tool</v>
      </c>
      <c r="B2" s="776"/>
      <c r="C2" s="777"/>
      <c r="H2" s="4"/>
    </row>
    <row r="3" spans="1:15" ht="16" thickBot="1" x14ac:dyDescent="0.4">
      <c r="A3" s="778" t="s">
        <v>10</v>
      </c>
      <c r="B3" s="779"/>
      <c r="C3" s="780"/>
      <c r="H3" s="13"/>
    </row>
    <row r="4" spans="1:15" ht="73" customHeight="1" x14ac:dyDescent="0.3">
      <c r="A4" s="781" t="s">
        <v>34</v>
      </c>
      <c r="B4" s="782"/>
      <c r="C4" s="783"/>
      <c r="H4" s="13"/>
    </row>
    <row r="5" spans="1:15" ht="13" x14ac:dyDescent="0.3">
      <c r="A5" s="14" t="s">
        <v>35</v>
      </c>
      <c r="B5" s="15"/>
      <c r="C5" s="16"/>
    </row>
    <row r="6" spans="1:15" ht="132.5" customHeight="1" x14ac:dyDescent="0.25">
      <c r="A6" s="784" t="s">
        <v>36</v>
      </c>
      <c r="B6" s="785"/>
      <c r="C6" s="786"/>
      <c r="G6" s="4"/>
    </row>
    <row r="7" spans="1:15" ht="13" x14ac:dyDescent="0.3">
      <c r="A7" s="14" t="s">
        <v>37</v>
      </c>
      <c r="B7" s="15"/>
      <c r="C7" s="16"/>
      <c r="O7" s="4"/>
    </row>
    <row r="8" spans="1:15" ht="135.75" customHeight="1" x14ac:dyDescent="0.25">
      <c r="A8" s="784" t="s">
        <v>38</v>
      </c>
      <c r="B8" s="785"/>
      <c r="C8" s="786"/>
    </row>
    <row r="9" spans="1:15" ht="13" x14ac:dyDescent="0.3">
      <c r="A9" s="14" t="s">
        <v>39</v>
      </c>
      <c r="B9" s="15"/>
      <c r="C9" s="16"/>
    </row>
    <row r="10" spans="1:15" s="2" customFormat="1" ht="13" x14ac:dyDescent="0.25">
      <c r="A10" s="17"/>
      <c r="B10" s="18"/>
      <c r="C10" s="19"/>
    </row>
    <row r="11" spans="1:15" ht="13.5" thickBot="1" x14ac:dyDescent="0.3">
      <c r="A11" s="20" t="s">
        <v>40</v>
      </c>
      <c r="B11" s="21" t="s">
        <v>41</v>
      </c>
      <c r="C11" s="22"/>
    </row>
    <row r="12" spans="1:15" ht="28" customHeight="1" x14ac:dyDescent="0.25">
      <c r="A12" s="23" t="s">
        <v>14</v>
      </c>
      <c r="B12" s="24" t="s">
        <v>42</v>
      </c>
      <c r="C12" s="25"/>
    </row>
    <row r="13" spans="1:15" ht="28" customHeight="1" x14ac:dyDescent="0.25">
      <c r="A13" s="26" t="s">
        <v>15</v>
      </c>
      <c r="B13" s="770" t="s">
        <v>43</v>
      </c>
      <c r="C13" s="771"/>
    </row>
    <row r="14" spans="1:15" ht="28" customHeight="1" x14ac:dyDescent="0.25">
      <c r="A14" s="26" t="s">
        <v>16</v>
      </c>
      <c r="B14" s="770" t="s">
        <v>44</v>
      </c>
      <c r="C14" s="771"/>
    </row>
    <row r="15" spans="1:15" ht="28" customHeight="1" x14ac:dyDescent="0.25">
      <c r="A15" s="26" t="s">
        <v>17</v>
      </c>
      <c r="B15" s="770" t="s">
        <v>45</v>
      </c>
      <c r="C15" s="771"/>
    </row>
    <row r="16" spans="1:15" ht="28" customHeight="1" x14ac:dyDescent="0.25">
      <c r="A16" s="26" t="s">
        <v>18</v>
      </c>
      <c r="B16" s="770" t="s">
        <v>46</v>
      </c>
      <c r="C16" s="771"/>
    </row>
    <row r="17" spans="1:3" ht="28" customHeight="1" x14ac:dyDescent="0.25">
      <c r="A17" s="26" t="s">
        <v>19</v>
      </c>
      <c r="B17" s="770" t="s">
        <v>47</v>
      </c>
      <c r="C17" s="771"/>
    </row>
    <row r="18" spans="1:3" ht="28" customHeight="1" x14ac:dyDescent="0.25">
      <c r="A18" s="26" t="s">
        <v>20</v>
      </c>
      <c r="B18" s="770" t="s">
        <v>48</v>
      </c>
      <c r="C18" s="771"/>
    </row>
    <row r="19" spans="1:3" ht="28" customHeight="1" x14ac:dyDescent="0.25">
      <c r="A19" s="26" t="s">
        <v>21</v>
      </c>
      <c r="B19" s="762" t="s">
        <v>49</v>
      </c>
      <c r="C19" s="763"/>
    </row>
    <row r="20" spans="1:3" ht="28" customHeight="1" x14ac:dyDescent="0.25">
      <c r="A20" s="26" t="s">
        <v>22</v>
      </c>
      <c r="B20" s="762" t="s">
        <v>50</v>
      </c>
      <c r="C20" s="763"/>
    </row>
    <row r="21" spans="1:3" ht="28" customHeight="1" x14ac:dyDescent="0.25">
      <c r="A21" s="26" t="s">
        <v>23</v>
      </c>
      <c r="B21" s="764" t="s">
        <v>51</v>
      </c>
      <c r="C21" s="765"/>
    </row>
    <row r="22" spans="1:3" ht="42" customHeight="1" x14ac:dyDescent="0.25">
      <c r="A22" s="27" t="s">
        <v>52</v>
      </c>
      <c r="B22" s="766" t="s">
        <v>53</v>
      </c>
      <c r="C22" s="767"/>
    </row>
    <row r="23" spans="1:3" ht="27" customHeight="1" thickBot="1" x14ac:dyDescent="0.3">
      <c r="A23" s="28" t="s">
        <v>25</v>
      </c>
      <c r="B23" s="768" t="s">
        <v>54</v>
      </c>
      <c r="C23" s="769"/>
    </row>
    <row r="24" spans="1:3" ht="27" customHeight="1" x14ac:dyDescent="0.25">
      <c r="A24" s="12"/>
      <c r="B24" s="4"/>
      <c r="C24" s="29" t="str">
        <f>'User Select'!B40</f>
        <v>June 13, 2025</v>
      </c>
    </row>
    <row r="25" spans="1:3" x14ac:dyDescent="0.25"/>
    <row r="26" spans="1:3" hidden="1" x14ac:dyDescent="0.25">
      <c r="A26" s="30" t="s">
        <v>33</v>
      </c>
    </row>
  </sheetData>
  <sheetProtection algorithmName="SHA-512" hashValue="5JzdEY1a1d4QzGh6qui/+0gv0a3sduQ33VjgfVOjma2/qaPx4dc5j19HO7EK17rf0/UF6s6MSVIOiQNBnP6XdQ==" saltValue="AD242fuAMz2AfmM3vjOW4A==" spinCount="100000" sheet="1" objects="1" scenarios="1" formatRows="0"/>
  <mergeCells count="17">
    <mergeCell ref="B18:C18"/>
    <mergeCell ref="A1:C1"/>
    <mergeCell ref="A2:C2"/>
    <mergeCell ref="A3:C3"/>
    <mergeCell ref="A4:C4"/>
    <mergeCell ref="A6:C6"/>
    <mergeCell ref="A8:C8"/>
    <mergeCell ref="B13:C13"/>
    <mergeCell ref="B14:C14"/>
    <mergeCell ref="B15:C15"/>
    <mergeCell ref="B16:C16"/>
    <mergeCell ref="B17:C17"/>
    <mergeCell ref="B19:C19"/>
    <mergeCell ref="B20:C20"/>
    <mergeCell ref="B21:C21"/>
    <mergeCell ref="B22:C22"/>
    <mergeCell ref="B23:C23"/>
  </mergeCells>
  <dataValidations count="1">
    <dataValidation allowBlank="1" showErrorMessage="1" sqref="A1:B23 C1:C15 C19:C23" xr:uid="{698C3453-C75A-441E-AD97-9F779AA804B6}"/>
  </dataValidations>
  <pageMargins left="0.7" right="0.7" top="0.75" bottom="0.75" header="0.3" footer="0.3"/>
  <pageSetup scale="75" orientation="portrait" r:id="rId1"/>
  <headerFooter>
    <oddFooter>&amp;L&amp;A
&amp;C&amp;"Arial,Bold"Milliman&amp;RPage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E3F5-EB02-41F8-93E3-30E6646AC4CA}">
  <sheetPr codeName="Sheet8">
    <pageSetUpPr fitToPage="1"/>
  </sheetPr>
  <dimension ref="A1:AS108"/>
  <sheetViews>
    <sheetView showGridLines="0" zoomScale="90" zoomScaleNormal="90" zoomScalePageLayoutView="85" workbookViewId="0"/>
  </sheetViews>
  <sheetFormatPr defaultColWidth="0" defaultRowHeight="12.5" zeroHeight="1" x14ac:dyDescent="0.25"/>
  <cols>
    <col min="1" max="1" width="1.453125" style="35" customWidth="1"/>
    <col min="2" max="2" width="2.54296875" style="35" customWidth="1"/>
    <col min="3" max="3" width="9.453125" style="35" customWidth="1"/>
    <col min="4" max="4" width="23.1796875" style="35" customWidth="1"/>
    <col min="5" max="6" width="10.54296875" style="35" customWidth="1"/>
    <col min="7" max="7" width="15.36328125" style="35" customWidth="1"/>
    <col min="8" max="10" width="10.54296875" style="35" customWidth="1"/>
    <col min="11" max="11" width="9.453125" style="35" customWidth="1"/>
    <col min="12" max="12" width="1.54296875" style="35" customWidth="1"/>
    <col min="13" max="13" width="19.1796875" style="35" customWidth="1"/>
    <col min="14" max="14" width="17.1796875" style="35" customWidth="1"/>
    <col min="15" max="15" width="48.54296875" style="40" hidden="1" customWidth="1"/>
    <col min="16" max="16" width="11.54296875" style="35" hidden="1" customWidth="1"/>
    <col min="17" max="17" width="16.81640625" style="35" hidden="1" customWidth="1"/>
    <col min="18" max="19" width="16.7265625" style="35" hidden="1" customWidth="1"/>
    <col min="20" max="20" width="17.81640625" style="35" hidden="1" customWidth="1"/>
    <col min="21" max="22" width="18.81640625" style="35" hidden="1" customWidth="1"/>
    <col min="23" max="23" width="17.81640625" style="35" hidden="1" customWidth="1"/>
    <col min="24" max="28" width="16.7265625" style="35" hidden="1" customWidth="1"/>
    <col min="29" max="29" width="9.453125" style="35" hidden="1" customWidth="1"/>
    <col min="30" max="45" width="0" style="35" hidden="1" customWidth="1"/>
    <col min="46" max="16384" width="9.453125" style="35" hidden="1"/>
  </cols>
  <sheetData>
    <row r="1" spans="1:45" s="36" customFormat="1" ht="15.5" x14ac:dyDescent="0.35">
      <c r="A1" s="32" t="str">
        <f>'User Select'!A1</f>
        <v>Arkansas Department of Human Services</v>
      </c>
      <c r="B1" s="33"/>
      <c r="C1" s="33"/>
      <c r="D1" s="33"/>
      <c r="E1" s="33"/>
      <c r="F1" s="33"/>
      <c r="G1" s="33"/>
      <c r="H1" s="33"/>
      <c r="I1" s="33"/>
      <c r="J1" s="33"/>
      <c r="K1" s="33"/>
      <c r="L1" s="33"/>
      <c r="M1" s="33"/>
      <c r="N1" s="34"/>
      <c r="O1" s="12" t="s">
        <v>33</v>
      </c>
      <c r="P1" s="35"/>
      <c r="Q1" s="35"/>
      <c r="R1" s="35"/>
      <c r="S1" s="35"/>
      <c r="T1" s="35"/>
      <c r="U1" s="35"/>
      <c r="V1" s="35"/>
      <c r="W1" s="35"/>
      <c r="X1" s="35"/>
      <c r="Y1" s="35"/>
      <c r="Z1" s="35"/>
      <c r="AA1" s="35"/>
      <c r="AB1" s="35"/>
      <c r="AC1" s="35"/>
      <c r="AD1" s="35"/>
      <c r="AE1" s="35"/>
      <c r="AF1" s="35"/>
    </row>
    <row r="2" spans="1:45" s="36" customFormat="1" ht="15.5" x14ac:dyDescent="0.35">
      <c r="A2" s="37" t="str">
        <f>'User Select'!A2</f>
        <v>Provider Cost and Wage Survey - 2025 Data Collection Tool</v>
      </c>
      <c r="B2" s="38"/>
      <c r="C2" s="38"/>
      <c r="D2" s="38"/>
      <c r="E2" s="38"/>
      <c r="F2" s="38"/>
      <c r="G2" s="38"/>
      <c r="H2" s="38"/>
      <c r="I2" s="38"/>
      <c r="J2" s="38"/>
      <c r="K2" s="38"/>
      <c r="L2" s="38"/>
      <c r="M2" s="38"/>
      <c r="N2" s="39"/>
      <c r="O2" s="40"/>
      <c r="P2" s="41"/>
      <c r="Q2" s="41" t="s">
        <v>64</v>
      </c>
      <c r="R2" s="41"/>
      <c r="S2" s="41"/>
      <c r="T2" s="41"/>
      <c r="U2" s="41"/>
      <c r="V2" s="41"/>
      <c r="W2" s="41"/>
      <c r="X2" s="41"/>
      <c r="Y2" s="41"/>
      <c r="Z2" s="41"/>
      <c r="AA2" s="41"/>
      <c r="AB2" s="41"/>
      <c r="AC2" s="41"/>
      <c r="AD2" s="35"/>
      <c r="AE2" s="35"/>
      <c r="AF2" s="35"/>
    </row>
    <row r="3" spans="1:45" s="36" customFormat="1" ht="15.5" x14ac:dyDescent="0.35">
      <c r="A3" s="37" t="s">
        <v>65</v>
      </c>
      <c r="B3" s="38"/>
      <c r="C3" s="38"/>
      <c r="D3" s="38"/>
      <c r="E3" s="38"/>
      <c r="F3" s="38"/>
      <c r="G3" s="38"/>
      <c r="H3" s="38"/>
      <c r="I3" s="38"/>
      <c r="J3" s="38"/>
      <c r="K3" s="38"/>
      <c r="L3" s="38"/>
      <c r="M3" s="38"/>
      <c r="N3" s="39"/>
      <c r="O3" s="42"/>
      <c r="P3" s="41"/>
      <c r="Q3" s="41" t="s">
        <v>66</v>
      </c>
      <c r="R3" s="41"/>
      <c r="S3" s="41"/>
      <c r="T3" s="41"/>
      <c r="U3" s="41"/>
      <c r="V3" s="41"/>
      <c r="W3" s="41"/>
      <c r="X3" s="41"/>
      <c r="Y3" s="41"/>
      <c r="Z3" s="41"/>
      <c r="AA3" s="41"/>
      <c r="AB3" s="41"/>
      <c r="AC3" s="41"/>
      <c r="AD3" s="35"/>
      <c r="AE3" s="35"/>
      <c r="AF3" s="35"/>
      <c r="AP3"/>
      <c r="AQ3"/>
      <c r="AR3"/>
      <c r="AS3"/>
    </row>
    <row r="4" spans="1:45" s="36" customFormat="1" ht="15" customHeight="1" x14ac:dyDescent="0.3">
      <c r="A4" s="43"/>
      <c r="B4" s="44"/>
      <c r="C4" s="45"/>
      <c r="D4" s="815"/>
      <c r="E4" s="815"/>
      <c r="F4" s="815"/>
      <c r="G4" s="815"/>
      <c r="H4" s="815"/>
      <c r="I4" s="815"/>
      <c r="J4" s="815"/>
      <c r="K4" s="815"/>
      <c r="L4" s="815"/>
      <c r="M4" s="45"/>
      <c r="N4" s="46"/>
      <c r="O4" s="35"/>
      <c r="P4" s="47" t="s">
        <v>67</v>
      </c>
      <c r="Q4" s="48" t="s">
        <v>68</v>
      </c>
      <c r="R4" s="41" t="s">
        <v>66</v>
      </c>
      <c r="S4" s="41" t="s">
        <v>69</v>
      </c>
      <c r="T4" s="41" t="s">
        <v>70</v>
      </c>
      <c r="U4" s="41"/>
      <c r="V4" s="41"/>
      <c r="W4" s="41"/>
      <c r="X4" s="41"/>
      <c r="Y4" s="41"/>
      <c r="Z4" s="49"/>
      <c r="AA4" s="49"/>
      <c r="AB4" s="49"/>
      <c r="AC4" s="49"/>
      <c r="AD4" s="4"/>
      <c r="AE4" s="4"/>
      <c r="AF4" s="35"/>
      <c r="AP4"/>
      <c r="AQ4"/>
      <c r="AR4"/>
      <c r="AS4"/>
    </row>
    <row r="5" spans="1:45" s="54" customFormat="1" ht="12" customHeight="1" x14ac:dyDescent="0.3">
      <c r="A5" s="50" t="s">
        <v>71</v>
      </c>
      <c r="B5" s="51"/>
      <c r="C5" s="52"/>
      <c r="D5" s="52"/>
      <c r="E5" s="52"/>
      <c r="F5" s="52"/>
      <c r="G5" s="52"/>
      <c r="H5" s="52"/>
      <c r="I5" s="52"/>
      <c r="J5" s="52"/>
      <c r="K5" s="52"/>
      <c r="L5" s="52"/>
      <c r="M5" s="52"/>
      <c r="N5" s="53"/>
      <c r="P5" s="47" t="s">
        <v>72</v>
      </c>
      <c r="Q5" s="47"/>
      <c r="R5" s="55">
        <f>DATE(2023,7,1)</f>
        <v>45108</v>
      </c>
      <c r="S5" s="55">
        <f>EOMONTH(R5,0)+1</f>
        <v>45139</v>
      </c>
      <c r="T5" s="55">
        <f t="shared" ref="T5:AA5" si="0">EOMONTH(S5,0)+1</f>
        <v>45170</v>
      </c>
      <c r="U5" s="55">
        <f t="shared" si="0"/>
        <v>45200</v>
      </c>
      <c r="V5" s="55">
        <f t="shared" si="0"/>
        <v>45231</v>
      </c>
      <c r="W5" s="55">
        <f t="shared" si="0"/>
        <v>45261</v>
      </c>
      <c r="X5" s="55">
        <f t="shared" si="0"/>
        <v>45292</v>
      </c>
      <c r="Y5" s="55">
        <f t="shared" si="0"/>
        <v>45323</v>
      </c>
      <c r="Z5" s="55">
        <f t="shared" si="0"/>
        <v>45352</v>
      </c>
      <c r="AA5" s="55">
        <f t="shared" si="0"/>
        <v>45383</v>
      </c>
      <c r="AB5" s="55">
        <f>EOMONTH(AA5,0)+1</f>
        <v>45413</v>
      </c>
      <c r="AC5" s="55"/>
      <c r="AD5" s="56"/>
      <c r="AE5" s="4"/>
      <c r="AF5" s="4"/>
      <c r="AP5"/>
      <c r="AQ5"/>
      <c r="AR5"/>
      <c r="AS5"/>
    </row>
    <row r="6" spans="1:45" s="54" customFormat="1" ht="13" x14ac:dyDescent="0.3">
      <c r="A6" s="798" t="s">
        <v>73</v>
      </c>
      <c r="B6" s="799"/>
      <c r="C6" s="799"/>
      <c r="D6" s="799"/>
      <c r="E6" s="799"/>
      <c r="F6" s="799"/>
      <c r="G6" s="799"/>
      <c r="H6" s="799"/>
      <c r="I6" s="799"/>
      <c r="J6" s="799"/>
      <c r="K6" s="799"/>
      <c r="L6" s="799"/>
      <c r="M6" s="799"/>
      <c r="N6" s="800"/>
      <c r="P6" s="47"/>
      <c r="Q6" s="47"/>
      <c r="R6" s="55"/>
      <c r="S6" s="55"/>
      <c r="T6" s="55"/>
      <c r="U6" s="55"/>
      <c r="V6" s="55"/>
      <c r="W6" s="55"/>
      <c r="X6" s="55"/>
      <c r="Y6" s="55"/>
      <c r="Z6" s="55"/>
      <c r="AA6" s="55"/>
      <c r="AB6" s="55"/>
      <c r="AC6" s="55"/>
      <c r="AD6" s="56"/>
      <c r="AE6" s="4"/>
      <c r="AF6" s="4"/>
      <c r="AP6"/>
      <c r="AQ6"/>
      <c r="AR6"/>
      <c r="AS6"/>
    </row>
    <row r="7" spans="1:45" ht="13" customHeight="1" x14ac:dyDescent="0.25">
      <c r="A7" s="798"/>
      <c r="B7" s="799"/>
      <c r="C7" s="799"/>
      <c r="D7" s="799"/>
      <c r="E7" s="799"/>
      <c r="F7" s="799"/>
      <c r="G7" s="799"/>
      <c r="H7" s="799"/>
      <c r="I7" s="799"/>
      <c r="J7" s="799"/>
      <c r="K7" s="799"/>
      <c r="L7" s="799"/>
      <c r="M7" s="799"/>
      <c r="N7" s="800"/>
      <c r="O7" s="12"/>
      <c r="P7" s="41"/>
      <c r="Q7" s="41"/>
      <c r="R7" s="55">
        <f>R5+365</f>
        <v>45473</v>
      </c>
      <c r="S7" s="55">
        <f>EOMONTH(R7,1)</f>
        <v>45504</v>
      </c>
      <c r="T7" s="55">
        <f t="shared" ref="T7:AA7" si="1">EOMONTH(S7,1)</f>
        <v>45535</v>
      </c>
      <c r="U7" s="55">
        <f t="shared" si="1"/>
        <v>45565</v>
      </c>
      <c r="V7" s="55">
        <f t="shared" si="1"/>
        <v>45596</v>
      </c>
      <c r="W7" s="55">
        <f t="shared" si="1"/>
        <v>45626</v>
      </c>
      <c r="X7" s="55">
        <f t="shared" si="1"/>
        <v>45657</v>
      </c>
      <c r="Y7" s="55">
        <f t="shared" si="1"/>
        <v>45688</v>
      </c>
      <c r="Z7" s="55">
        <f t="shared" si="1"/>
        <v>45716</v>
      </c>
      <c r="AA7" s="55">
        <f t="shared" si="1"/>
        <v>45747</v>
      </c>
      <c r="AB7" s="55">
        <f>EOMONTH(AA7,1)</f>
        <v>45777</v>
      </c>
      <c r="AC7" s="55"/>
      <c r="AD7" s="4"/>
      <c r="AE7" s="4"/>
      <c r="AF7" s="4"/>
      <c r="AP7"/>
      <c r="AQ7"/>
      <c r="AR7"/>
      <c r="AS7"/>
    </row>
    <row r="8" spans="1:45" ht="13" x14ac:dyDescent="0.3">
      <c r="A8" s="57"/>
      <c r="B8" s="58"/>
      <c r="C8" s="58"/>
      <c r="D8" s="58"/>
      <c r="E8" s="58"/>
      <c r="F8" s="58"/>
      <c r="G8" s="58"/>
      <c r="H8" s="58"/>
      <c r="I8" s="58"/>
      <c r="J8" s="58"/>
      <c r="K8" s="58"/>
      <c r="L8" s="58"/>
      <c r="M8" s="58"/>
      <c r="N8" s="59"/>
      <c r="P8" s="47" t="s">
        <v>74</v>
      </c>
      <c r="Q8" s="41" t="s">
        <v>66</v>
      </c>
      <c r="R8" s="41" t="str">
        <f>TEXT(R5,"m/d/yyyy")&amp;"-"&amp;TEXT(R7,"m/d/yyyy")</f>
        <v>7/1/2023-6/30/2024</v>
      </c>
      <c r="S8" s="41" t="str">
        <f t="shared" ref="S8:AB8" si="2">TEXT(S5,"m/d/yyyy")&amp;"-"&amp;TEXT(S7,"m/d/yyyy")</f>
        <v>8/1/2023-7/31/2024</v>
      </c>
      <c r="T8" s="41" t="str">
        <f t="shared" si="2"/>
        <v>9/1/2023-8/31/2024</v>
      </c>
      <c r="U8" s="41" t="str">
        <f t="shared" si="2"/>
        <v>10/1/2023-9/30/2024</v>
      </c>
      <c r="V8" s="41" t="str">
        <f t="shared" si="2"/>
        <v>11/1/2023-10/31/2024</v>
      </c>
      <c r="W8" s="41" t="str">
        <f t="shared" si="2"/>
        <v>12/1/2023-11/30/2024</v>
      </c>
      <c r="X8" s="41" t="str">
        <f t="shared" si="2"/>
        <v>1/1/2024-12/31/2024</v>
      </c>
      <c r="Y8" s="41" t="str">
        <f t="shared" si="2"/>
        <v>2/1/2024-1/31/2025</v>
      </c>
      <c r="Z8" s="41" t="str">
        <f t="shared" si="2"/>
        <v>3/1/2024-2/28/2025</v>
      </c>
      <c r="AA8" s="41" t="str">
        <f t="shared" si="2"/>
        <v>4/1/2024-3/31/2025</v>
      </c>
      <c r="AB8" s="41" t="str">
        <f t="shared" si="2"/>
        <v>5/1/2024-4/30/2025</v>
      </c>
      <c r="AC8" s="41" t="s">
        <v>75</v>
      </c>
      <c r="AP8"/>
      <c r="AQ8"/>
      <c r="AR8"/>
      <c r="AS8"/>
    </row>
    <row r="9" spans="1:45" customFormat="1" ht="13" x14ac:dyDescent="0.3">
      <c r="A9" s="60" t="s">
        <v>76</v>
      </c>
      <c r="B9" s="61"/>
      <c r="C9" s="62"/>
      <c r="D9" s="62"/>
      <c r="E9" s="62"/>
      <c r="F9" s="62"/>
      <c r="G9" s="62"/>
      <c r="H9" s="62"/>
      <c r="I9" s="62"/>
      <c r="J9" s="62"/>
      <c r="K9" s="62"/>
      <c r="L9" s="62"/>
      <c r="M9" s="62"/>
      <c r="N9" s="63"/>
      <c r="O9" s="4"/>
      <c r="P9" s="64" t="s">
        <v>77</v>
      </c>
      <c r="Q9" s="49" t="s">
        <v>66</v>
      </c>
      <c r="R9" s="49" t="s">
        <v>78</v>
      </c>
      <c r="S9" s="49" t="s">
        <v>79</v>
      </c>
      <c r="T9" s="49" t="s">
        <v>80</v>
      </c>
      <c r="U9" s="49" t="s">
        <v>81</v>
      </c>
      <c r="V9" s="49" t="s">
        <v>82</v>
      </c>
      <c r="W9" s="49" t="s">
        <v>83</v>
      </c>
      <c r="X9" s="49" t="s">
        <v>84</v>
      </c>
      <c r="Y9" s="49" t="s">
        <v>85</v>
      </c>
      <c r="Z9" s="49"/>
      <c r="AA9" s="49"/>
      <c r="AB9" s="49"/>
      <c r="AC9" s="49"/>
      <c r="AD9" s="4"/>
      <c r="AE9" s="4"/>
      <c r="AF9" s="4"/>
    </row>
    <row r="10" spans="1:45" x14ac:dyDescent="0.25">
      <c r="A10" s="57"/>
      <c r="B10" s="58"/>
      <c r="C10" s="58"/>
      <c r="D10" s="58"/>
      <c r="E10" s="58"/>
      <c r="F10" s="58"/>
      <c r="G10" s="58"/>
      <c r="H10" s="58"/>
      <c r="I10" s="58"/>
      <c r="J10" s="58"/>
      <c r="K10" s="58"/>
      <c r="L10" s="58"/>
      <c r="M10" s="58"/>
      <c r="N10" s="59"/>
      <c r="P10" s="41"/>
      <c r="Q10" s="41"/>
      <c r="R10" s="41"/>
      <c r="S10" s="41"/>
      <c r="T10" s="41"/>
      <c r="U10" s="41"/>
      <c r="V10" s="41"/>
      <c r="W10" s="41"/>
      <c r="X10" s="41"/>
      <c r="Y10" s="41"/>
      <c r="Z10" s="41"/>
      <c r="AA10" s="41"/>
      <c r="AB10" s="41"/>
      <c r="AC10" s="41"/>
      <c r="AP10"/>
      <c r="AQ10"/>
      <c r="AR10"/>
      <c r="AS10"/>
    </row>
    <row r="11" spans="1:45" ht="20.149999999999999" customHeight="1" x14ac:dyDescent="0.25">
      <c r="A11" s="57"/>
      <c r="B11" s="65" t="s">
        <v>55</v>
      </c>
      <c r="C11" s="66" t="s">
        <v>86</v>
      </c>
      <c r="D11" s="67"/>
      <c r="E11" s="67"/>
      <c r="F11" s="58"/>
      <c r="G11" s="58"/>
      <c r="H11" s="58"/>
      <c r="I11" s="58"/>
      <c r="J11" s="58"/>
      <c r="K11" s="58"/>
      <c r="L11" s="58"/>
      <c r="M11" s="58"/>
      <c r="N11" s="59"/>
      <c r="Q11" s="68"/>
      <c r="AP11"/>
      <c r="AQ11"/>
      <c r="AR11"/>
      <c r="AS11"/>
    </row>
    <row r="12" spans="1:45" ht="11.5" customHeight="1" x14ac:dyDescent="0.3">
      <c r="A12" s="57"/>
      <c r="B12" s="69"/>
      <c r="C12" s="70" t="s">
        <v>87</v>
      </c>
      <c r="D12" s="71" t="s">
        <v>88</v>
      </c>
      <c r="E12" s="71"/>
      <c r="F12" s="58"/>
      <c r="G12" s="58"/>
      <c r="H12" s="808"/>
      <c r="I12" s="809"/>
      <c r="J12" s="809"/>
      <c r="K12" s="809"/>
      <c r="L12" s="809"/>
      <c r="M12" s="72" t="str">
        <f>IF(OR(H12=$Q$2,H12=""),"Please complete field","")</f>
        <v>Please complete field</v>
      </c>
      <c r="N12" s="59"/>
      <c r="O12" s="73"/>
      <c r="Q12" s="68"/>
    </row>
    <row r="13" spans="1:45" ht="13" customHeight="1" x14ac:dyDescent="0.3">
      <c r="A13" s="57"/>
      <c r="B13" s="69"/>
      <c r="C13" s="74" t="s">
        <v>89</v>
      </c>
      <c r="D13" s="75" t="s">
        <v>90</v>
      </c>
      <c r="E13" s="75"/>
      <c r="F13" s="76"/>
      <c r="G13" s="76"/>
      <c r="H13" s="808"/>
      <c r="I13" s="809"/>
      <c r="J13" s="809"/>
      <c r="K13" s="809"/>
      <c r="L13" s="809"/>
      <c r="M13" s="72" t="str">
        <f>IF(OR(H13=$Q$2,H13=""),"Please complete field","")</f>
        <v>Please complete field</v>
      </c>
      <c r="N13" s="59"/>
    </row>
    <row r="14" spans="1:45" customFormat="1" ht="13" x14ac:dyDescent="0.3">
      <c r="A14" s="57"/>
      <c r="B14" s="69"/>
      <c r="C14" s="70" t="s">
        <v>91</v>
      </c>
      <c r="D14" s="71" t="s">
        <v>92</v>
      </c>
      <c r="E14" s="71"/>
      <c r="F14" s="58"/>
      <c r="G14" s="58"/>
      <c r="H14" s="808"/>
      <c r="I14" s="809"/>
      <c r="J14" s="809"/>
      <c r="K14" s="809"/>
      <c r="L14" s="809"/>
      <c r="M14" s="72" t="str">
        <f>IF(OR(H14=$Q$2,H14=""),"Please complete field","")</f>
        <v>Please complete field</v>
      </c>
      <c r="N14" s="59"/>
      <c r="O14" s="4"/>
      <c r="P14" s="77"/>
      <c r="Q14" s="4"/>
      <c r="R14" s="4"/>
      <c r="S14" s="4"/>
      <c r="T14" s="4"/>
      <c r="U14" s="4"/>
      <c r="V14" s="4"/>
      <c r="W14" s="4"/>
      <c r="X14" s="4"/>
      <c r="Y14" s="4"/>
      <c r="Z14" s="4"/>
      <c r="AA14" s="4"/>
      <c r="AB14" s="4"/>
      <c r="AC14" s="4"/>
      <c r="AD14" s="4"/>
      <c r="AE14" s="4"/>
      <c r="AF14" s="4"/>
    </row>
    <row r="15" spans="1:45" customFormat="1" ht="13" x14ac:dyDescent="0.3">
      <c r="A15" s="57"/>
      <c r="B15" s="69"/>
      <c r="C15" s="74" t="s">
        <v>93</v>
      </c>
      <c r="D15" s="75" t="s">
        <v>94</v>
      </c>
      <c r="E15" s="75"/>
      <c r="F15" s="76"/>
      <c r="G15" s="76"/>
      <c r="H15" s="816"/>
      <c r="I15" s="808"/>
      <c r="J15" s="808"/>
      <c r="K15" s="808"/>
      <c r="L15" s="808"/>
      <c r="M15" s="72" t="str">
        <f>IF(OR(H15=$Q$2,H15=""),"Please complete field","")</f>
        <v>Please complete field</v>
      </c>
      <c r="N15" s="59"/>
      <c r="O15" s="4"/>
      <c r="P15" s="4"/>
      <c r="Q15" s="4"/>
      <c r="R15" s="4"/>
      <c r="S15" s="4"/>
      <c r="T15" s="4"/>
      <c r="U15" s="4"/>
      <c r="V15" s="4"/>
      <c r="W15" s="4"/>
      <c r="X15" s="4"/>
      <c r="Y15" s="4"/>
      <c r="Z15" s="4"/>
      <c r="AA15" s="4"/>
      <c r="AB15" s="4"/>
      <c r="AC15" s="4"/>
      <c r="AD15" s="4"/>
      <c r="AE15" s="4"/>
      <c r="AF15" s="4"/>
    </row>
    <row r="16" spans="1:45" customFormat="1" ht="13" x14ac:dyDescent="0.3">
      <c r="A16" s="57"/>
      <c r="B16" s="69"/>
      <c r="C16" s="70" t="s">
        <v>95</v>
      </c>
      <c r="D16" s="71" t="s">
        <v>96</v>
      </c>
      <c r="E16" s="71"/>
      <c r="F16" s="58"/>
      <c r="G16" s="58"/>
      <c r="H16" s="808"/>
      <c r="I16" s="809"/>
      <c r="J16" s="809"/>
      <c r="K16" s="809"/>
      <c r="L16" s="809"/>
      <c r="M16" s="72" t="str">
        <f>IF(OR(H16=$Q$2,H16=""),"Please complete field","")</f>
        <v>Please complete field</v>
      </c>
      <c r="N16" s="59"/>
      <c r="O16" s="4"/>
      <c r="P16" s="4"/>
      <c r="Q16" s="4"/>
      <c r="R16" s="4"/>
      <c r="S16" s="4"/>
      <c r="T16" s="4"/>
      <c r="U16" s="4"/>
      <c r="V16" s="4"/>
      <c r="W16" s="4"/>
      <c r="X16" s="4"/>
      <c r="Y16" s="4"/>
      <c r="Z16" s="4"/>
      <c r="AA16" s="4"/>
      <c r="AB16" s="4"/>
      <c r="AC16" s="4"/>
      <c r="AD16" s="4"/>
      <c r="AE16" s="4"/>
      <c r="AF16" s="4"/>
    </row>
    <row r="17" spans="1:32" customFormat="1" ht="13" x14ac:dyDescent="0.3">
      <c r="A17" s="57"/>
      <c r="B17" s="69"/>
      <c r="C17" s="70"/>
      <c r="D17" s="71"/>
      <c r="E17" s="71"/>
      <c r="F17" s="58"/>
      <c r="G17" s="58"/>
      <c r="H17" s="2"/>
      <c r="I17" s="2"/>
      <c r="J17" s="2"/>
      <c r="K17" s="2"/>
      <c r="L17" s="2"/>
      <c r="M17" s="72"/>
      <c r="N17" s="59"/>
      <c r="O17" s="4"/>
      <c r="P17" s="4"/>
      <c r="Q17" s="4"/>
      <c r="R17" s="4"/>
      <c r="S17" s="4"/>
      <c r="T17" s="4"/>
      <c r="U17" s="4"/>
      <c r="V17" s="4"/>
      <c r="W17" s="4"/>
      <c r="X17" s="4"/>
      <c r="Y17" s="4"/>
      <c r="Z17" s="4"/>
      <c r="AA17" s="4"/>
      <c r="AB17" s="4"/>
      <c r="AC17" s="4"/>
      <c r="AD17" s="4"/>
      <c r="AE17" s="4"/>
      <c r="AF17" s="4"/>
    </row>
    <row r="18" spans="1:32" customFormat="1" ht="20.149999999999999" customHeight="1" x14ac:dyDescent="0.3">
      <c r="A18" s="57"/>
      <c r="B18" s="65" t="s">
        <v>56</v>
      </c>
      <c r="C18" s="66" t="s">
        <v>97</v>
      </c>
      <c r="D18" s="71"/>
      <c r="E18" s="71"/>
      <c r="F18" s="58"/>
      <c r="G18" s="58"/>
      <c r="H18" s="2"/>
      <c r="I18" s="2"/>
      <c r="J18" s="2"/>
      <c r="K18" s="2"/>
      <c r="L18" s="2"/>
      <c r="M18" s="72"/>
      <c r="N18" s="59"/>
      <c r="O18" s="40"/>
      <c r="P18" s="4"/>
      <c r="Q18" s="4"/>
      <c r="R18" s="4"/>
      <c r="S18" s="4"/>
      <c r="T18" s="4"/>
      <c r="U18" s="4"/>
      <c r="V18" s="4"/>
      <c r="W18" s="4"/>
      <c r="X18" s="4"/>
      <c r="Y18" s="4"/>
      <c r="Z18" s="4"/>
      <c r="AA18" s="4"/>
      <c r="AB18" s="4"/>
      <c r="AC18" s="4"/>
      <c r="AD18" s="4"/>
      <c r="AE18" s="4"/>
      <c r="AF18" s="4"/>
    </row>
    <row r="19" spans="1:32" customFormat="1" ht="13" x14ac:dyDescent="0.3">
      <c r="A19" s="57"/>
      <c r="B19" s="69"/>
      <c r="C19" s="70" t="s">
        <v>87</v>
      </c>
      <c r="D19" s="71" t="s">
        <v>98</v>
      </c>
      <c r="E19" s="71"/>
      <c r="F19" s="58"/>
      <c r="G19" s="58"/>
      <c r="H19" s="808" t="s">
        <v>66</v>
      </c>
      <c r="I19" s="809"/>
      <c r="J19" s="809"/>
      <c r="K19" s="809"/>
      <c r="L19" s="809"/>
      <c r="M19" s="72" t="str">
        <f>IF(OR(H19=$Q$3,H19=""),"Please complete field","")</f>
        <v>Please complete field</v>
      </c>
      <c r="N19" s="59"/>
      <c r="O19" s="4"/>
      <c r="P19" s="4"/>
      <c r="Q19" s="4"/>
      <c r="R19" s="4"/>
      <c r="S19" s="4"/>
      <c r="T19" s="4"/>
      <c r="U19" s="4"/>
      <c r="V19" s="4"/>
      <c r="W19" s="4"/>
      <c r="X19" s="4"/>
      <c r="Y19" s="4"/>
      <c r="Z19" s="4"/>
      <c r="AA19" s="4"/>
      <c r="AB19" s="4"/>
      <c r="AC19" s="4"/>
      <c r="AD19" s="4"/>
      <c r="AE19" s="4"/>
      <c r="AF19" s="4"/>
    </row>
    <row r="20" spans="1:32" customFormat="1" ht="25.5" customHeight="1" x14ac:dyDescent="0.3">
      <c r="A20" s="57"/>
      <c r="B20" s="58"/>
      <c r="C20" s="78" t="s">
        <v>89</v>
      </c>
      <c r="D20" s="810" t="s">
        <v>99</v>
      </c>
      <c r="E20" s="811"/>
      <c r="F20" s="811"/>
      <c r="G20" s="76"/>
      <c r="H20" s="808" t="s">
        <v>66</v>
      </c>
      <c r="I20" s="809"/>
      <c r="J20" s="809"/>
      <c r="K20" s="809"/>
      <c r="L20" s="809"/>
      <c r="M20" s="72" t="str">
        <f>IF(OR(H20=$Q$3,H20=""),"Please complete field","")</f>
        <v>Please complete field</v>
      </c>
      <c r="N20" s="59"/>
      <c r="O20" s="4"/>
      <c r="P20" s="4"/>
      <c r="Q20" s="4"/>
      <c r="R20" s="4"/>
      <c r="S20" s="4"/>
      <c r="T20" s="4"/>
      <c r="U20" s="4"/>
      <c r="V20" s="4"/>
      <c r="W20" s="4"/>
      <c r="X20" s="4"/>
      <c r="Y20" s="4"/>
      <c r="Z20" s="4"/>
      <c r="AA20" s="4"/>
      <c r="AB20" s="4"/>
      <c r="AC20" s="4"/>
      <c r="AD20" s="4"/>
      <c r="AE20" s="4"/>
      <c r="AF20" s="4"/>
    </row>
    <row r="21" spans="1:32" customFormat="1" x14ac:dyDescent="0.25">
      <c r="A21" s="57"/>
      <c r="B21" s="58"/>
      <c r="C21" s="58"/>
      <c r="D21" s="71"/>
      <c r="E21" s="58"/>
      <c r="F21" s="58"/>
      <c r="G21" s="58"/>
      <c r="H21" s="58"/>
      <c r="I21" s="58"/>
      <c r="J21" s="58"/>
      <c r="K21" s="58"/>
      <c r="L21" s="58"/>
      <c r="M21" s="58"/>
      <c r="N21" s="59"/>
      <c r="O21" s="4"/>
      <c r="P21" s="4"/>
      <c r="Q21" s="4"/>
      <c r="R21" s="4"/>
      <c r="S21" s="4"/>
      <c r="T21" s="4"/>
      <c r="U21" s="4"/>
      <c r="V21" s="4"/>
      <c r="W21" s="4"/>
      <c r="X21" s="4"/>
      <c r="Y21" s="4"/>
      <c r="Z21" s="4"/>
      <c r="AA21" s="4"/>
      <c r="AB21" s="4"/>
      <c r="AC21" s="4"/>
      <c r="AD21" s="4"/>
      <c r="AE21" s="4"/>
      <c r="AF21" s="4"/>
    </row>
    <row r="22" spans="1:32" customFormat="1" ht="13" x14ac:dyDescent="0.3">
      <c r="A22" s="60" t="s">
        <v>100</v>
      </c>
      <c r="B22" s="61"/>
      <c r="C22" s="62"/>
      <c r="D22" s="62"/>
      <c r="E22" s="62"/>
      <c r="F22" s="62"/>
      <c r="G22" s="62"/>
      <c r="H22" s="62"/>
      <c r="I22" s="62"/>
      <c r="J22" s="62"/>
      <c r="K22" s="62"/>
      <c r="L22" s="62"/>
      <c r="M22" s="62"/>
      <c r="N22" s="63"/>
      <c r="O22" s="4"/>
      <c r="P22" s="4"/>
      <c r="Q22" s="4"/>
      <c r="R22" s="4"/>
      <c r="S22" s="4"/>
      <c r="T22" s="4"/>
      <c r="U22" s="4"/>
      <c r="V22" s="4"/>
      <c r="W22" s="4"/>
      <c r="X22" s="4"/>
      <c r="Y22" s="4"/>
      <c r="Z22" s="4"/>
      <c r="AA22" s="4"/>
      <c r="AB22" s="4"/>
      <c r="AC22" s="4"/>
      <c r="AD22" s="4"/>
      <c r="AE22" s="4"/>
      <c r="AF22" s="4"/>
    </row>
    <row r="23" spans="1:32" customFormat="1" ht="13" x14ac:dyDescent="0.3">
      <c r="A23" s="43"/>
      <c r="B23" s="44"/>
      <c r="C23" s="45"/>
      <c r="D23" s="45"/>
      <c r="E23" s="45"/>
      <c r="F23" s="45"/>
      <c r="G23" s="45"/>
      <c r="H23" s="45"/>
      <c r="I23" s="45"/>
      <c r="J23" s="45"/>
      <c r="K23" s="45"/>
      <c r="L23" s="45"/>
      <c r="M23" s="45"/>
      <c r="N23" s="46"/>
      <c r="O23" s="4"/>
      <c r="P23" s="4"/>
      <c r="Q23" s="4"/>
      <c r="R23" s="4"/>
      <c r="S23" s="4"/>
      <c r="T23" s="4"/>
      <c r="U23" s="4"/>
      <c r="V23" s="4"/>
      <c r="W23" s="4"/>
      <c r="X23" s="4"/>
      <c r="Y23" s="4"/>
      <c r="Z23" s="4"/>
      <c r="AA23" s="4"/>
      <c r="AB23" s="4"/>
      <c r="AC23" s="4"/>
      <c r="AD23" s="4"/>
      <c r="AE23" s="4"/>
      <c r="AF23" s="4"/>
    </row>
    <row r="24" spans="1:32" customFormat="1" ht="20.149999999999999" customHeight="1" x14ac:dyDescent="0.3">
      <c r="A24" s="57"/>
      <c r="B24" s="65" t="s">
        <v>57</v>
      </c>
      <c r="C24" s="79" t="s">
        <v>101</v>
      </c>
      <c r="D24" s="71"/>
      <c r="E24" s="71"/>
      <c r="F24" s="58"/>
      <c r="G24" s="58"/>
      <c r="H24" s="58"/>
      <c r="I24" s="58"/>
      <c r="J24" s="58"/>
      <c r="K24" s="58"/>
      <c r="L24" s="58"/>
      <c r="M24" s="58"/>
      <c r="N24" s="59"/>
      <c r="O24" s="80"/>
      <c r="P24" s="4"/>
      <c r="Q24" s="4"/>
      <c r="R24" s="4"/>
      <c r="S24" s="4"/>
      <c r="T24" s="4"/>
      <c r="U24" s="4"/>
      <c r="V24" s="4"/>
      <c r="W24" s="4"/>
      <c r="X24" s="4"/>
      <c r="Y24" s="4"/>
      <c r="Z24" s="4"/>
      <c r="AA24" s="4"/>
      <c r="AB24" s="4"/>
      <c r="AC24" s="4"/>
      <c r="AD24" s="4"/>
      <c r="AE24" s="4"/>
      <c r="AF24" s="4"/>
    </row>
    <row r="25" spans="1:32" customFormat="1" ht="12.65" customHeight="1" x14ac:dyDescent="0.3">
      <c r="A25" s="57"/>
      <c r="B25" s="69"/>
      <c r="C25" s="70" t="s">
        <v>87</v>
      </c>
      <c r="D25" s="71" t="s">
        <v>102</v>
      </c>
      <c r="E25" s="71"/>
      <c r="F25" s="58"/>
      <c r="G25" s="58"/>
      <c r="H25" s="81" t="s">
        <v>66</v>
      </c>
      <c r="I25" s="72" t="str">
        <f>IF(H25=$Q$3,"Please complete field","")</f>
        <v>Please complete field</v>
      </c>
      <c r="J25" s="2"/>
      <c r="K25" s="2"/>
      <c r="L25" s="2"/>
      <c r="M25" s="2"/>
      <c r="N25" s="82"/>
      <c r="O25" s="83"/>
      <c r="Q25" s="4"/>
      <c r="R25" s="4"/>
      <c r="S25" s="4"/>
      <c r="T25" s="4"/>
      <c r="U25" s="4"/>
      <c r="V25" s="4"/>
      <c r="W25" s="4"/>
      <c r="X25" s="4"/>
      <c r="Y25" s="4"/>
      <c r="Z25" s="4"/>
      <c r="AA25" s="4"/>
      <c r="AB25" s="4"/>
      <c r="AC25" s="4"/>
      <c r="AD25" s="4"/>
      <c r="AE25" s="4"/>
      <c r="AF25" s="4"/>
    </row>
    <row r="26" spans="1:32" customFormat="1" ht="12.65" customHeight="1" x14ac:dyDescent="0.3">
      <c r="A26" s="57"/>
      <c r="B26" s="69"/>
      <c r="C26" s="74" t="s">
        <v>89</v>
      </c>
      <c r="D26" s="84" t="s">
        <v>103</v>
      </c>
      <c r="E26" s="75"/>
      <c r="F26" s="76"/>
      <c r="G26" s="76"/>
      <c r="H26" s="81" t="s">
        <v>66</v>
      </c>
      <c r="I26" s="72" t="str">
        <f t="shared" ref="I26:I40" si="3">IF(H26=$Q$3,"Please complete field","")</f>
        <v>Please complete field</v>
      </c>
      <c r="J26" s="2"/>
      <c r="K26" s="2"/>
      <c r="L26" s="2"/>
      <c r="M26" s="2"/>
      <c r="N26" s="82"/>
      <c r="O26" s="83"/>
      <c r="Q26" s="4"/>
      <c r="R26" s="4"/>
      <c r="S26" s="4"/>
      <c r="T26" s="4"/>
      <c r="U26" s="4"/>
      <c r="V26" s="4"/>
      <c r="W26" s="4"/>
      <c r="X26" s="4"/>
      <c r="Y26" s="4"/>
      <c r="Z26" s="4"/>
      <c r="AA26" s="4"/>
      <c r="AB26" s="4"/>
      <c r="AC26" s="4"/>
      <c r="AD26" s="4"/>
      <c r="AE26" s="4"/>
      <c r="AF26" s="4"/>
    </row>
    <row r="27" spans="1:32" customFormat="1" ht="12.65" customHeight="1" x14ac:dyDescent="0.3">
      <c r="A27" s="57"/>
      <c r="B27" s="69"/>
      <c r="C27" s="70" t="s">
        <v>91</v>
      </c>
      <c r="D27" s="85" t="s">
        <v>104</v>
      </c>
      <c r="E27" s="71"/>
      <c r="F27" s="58"/>
      <c r="G27" s="58"/>
      <c r="H27" s="81" t="s">
        <v>66</v>
      </c>
      <c r="I27" s="72" t="str">
        <f t="shared" si="3"/>
        <v>Please complete field</v>
      </c>
      <c r="J27" s="2"/>
      <c r="K27" s="2"/>
      <c r="L27" s="2"/>
      <c r="M27" s="2"/>
      <c r="N27" s="82"/>
      <c r="O27" s="86"/>
      <c r="Q27" s="4"/>
      <c r="R27" s="4"/>
      <c r="S27" s="4"/>
      <c r="T27" s="4"/>
      <c r="U27" s="4"/>
      <c r="V27" s="4"/>
      <c r="W27" s="4"/>
      <c r="X27" s="4"/>
      <c r="Y27" s="4"/>
      <c r="Z27" s="4"/>
      <c r="AA27" s="4"/>
      <c r="AB27" s="4"/>
      <c r="AC27" s="4"/>
      <c r="AD27" s="4"/>
      <c r="AE27" s="4"/>
      <c r="AF27" s="4"/>
    </row>
    <row r="28" spans="1:32" customFormat="1" ht="13" x14ac:dyDescent="0.3">
      <c r="A28" s="57"/>
      <c r="B28" s="69"/>
      <c r="C28" s="74" t="s">
        <v>93</v>
      </c>
      <c r="D28" s="84" t="s">
        <v>105</v>
      </c>
      <c r="E28" s="75"/>
      <c r="F28" s="76"/>
      <c r="G28" s="76"/>
      <c r="H28" s="81" t="s">
        <v>66</v>
      </c>
      <c r="I28" s="72" t="str">
        <f t="shared" si="3"/>
        <v>Please complete field</v>
      </c>
      <c r="J28" s="2"/>
      <c r="K28" s="2"/>
      <c r="L28" s="2"/>
      <c r="M28" s="2"/>
      <c r="N28" s="82"/>
      <c r="O28" s="87"/>
      <c r="Q28" s="4"/>
      <c r="R28" s="4"/>
      <c r="S28" s="4"/>
      <c r="T28" s="4"/>
      <c r="U28" s="4"/>
      <c r="V28" s="4"/>
      <c r="W28" s="4"/>
      <c r="X28" s="4"/>
      <c r="Y28" s="4"/>
      <c r="Z28" s="4"/>
      <c r="AA28" s="4"/>
      <c r="AB28" s="4"/>
      <c r="AC28" s="4"/>
      <c r="AD28" s="4"/>
      <c r="AE28" s="4"/>
      <c r="AF28" s="4"/>
    </row>
    <row r="29" spans="1:32" customFormat="1" ht="13" x14ac:dyDescent="0.3">
      <c r="A29" s="57"/>
      <c r="B29" s="69"/>
      <c r="C29" s="70" t="s">
        <v>95</v>
      </c>
      <c r="D29" s="85" t="s">
        <v>106</v>
      </c>
      <c r="E29" s="71"/>
      <c r="F29" s="58"/>
      <c r="G29" s="58"/>
      <c r="H29" s="81" t="s">
        <v>66</v>
      </c>
      <c r="I29" s="72" t="str">
        <f t="shared" si="3"/>
        <v>Please complete field</v>
      </c>
      <c r="J29" s="2"/>
      <c r="K29" s="2"/>
      <c r="L29" s="2"/>
      <c r="M29" s="2"/>
      <c r="N29" s="82"/>
      <c r="O29" s="4"/>
      <c r="Q29" s="4"/>
      <c r="R29" s="4"/>
      <c r="S29" s="4"/>
      <c r="T29" s="4"/>
      <c r="U29" s="4"/>
      <c r="V29" s="4"/>
      <c r="W29" s="4"/>
      <c r="X29" s="4"/>
      <c r="Y29" s="4"/>
      <c r="Z29" s="4"/>
      <c r="AA29" s="4"/>
      <c r="AB29" s="4"/>
      <c r="AC29" s="4"/>
      <c r="AD29" s="4"/>
      <c r="AE29" s="4"/>
      <c r="AF29" s="4"/>
    </row>
    <row r="30" spans="1:32" customFormat="1" ht="13" x14ac:dyDescent="0.3">
      <c r="A30" s="57"/>
      <c r="B30" s="69"/>
      <c r="C30" s="74" t="s">
        <v>107</v>
      </c>
      <c r="D30" s="84" t="s">
        <v>108</v>
      </c>
      <c r="E30" s="75"/>
      <c r="F30" s="76"/>
      <c r="G30" s="76"/>
      <c r="H30" s="81" t="s">
        <v>66</v>
      </c>
      <c r="I30" s="72" t="str">
        <f t="shared" si="3"/>
        <v>Please complete field</v>
      </c>
      <c r="J30" s="2"/>
      <c r="K30" s="2"/>
      <c r="L30" s="2"/>
      <c r="M30" s="2"/>
      <c r="N30" s="82"/>
      <c r="O30" s="4"/>
      <c r="Q30" s="4"/>
      <c r="R30" s="4"/>
      <c r="S30" s="4"/>
      <c r="T30" s="4"/>
      <c r="U30" s="4"/>
      <c r="V30" s="4"/>
      <c r="W30" s="4"/>
      <c r="X30" s="4"/>
      <c r="Y30" s="4"/>
      <c r="Z30" s="4"/>
      <c r="AA30" s="4"/>
      <c r="AB30" s="4"/>
      <c r="AC30" s="4"/>
      <c r="AD30" s="4"/>
      <c r="AE30" s="4"/>
      <c r="AF30" s="4"/>
    </row>
    <row r="31" spans="1:32" customFormat="1" ht="13" x14ac:dyDescent="0.3">
      <c r="A31" s="57"/>
      <c r="B31" s="69"/>
      <c r="C31" s="70" t="s">
        <v>109</v>
      </c>
      <c r="D31" s="85" t="s">
        <v>110</v>
      </c>
      <c r="E31" s="71"/>
      <c r="F31" s="58"/>
      <c r="G31" s="58"/>
      <c r="H31" s="81" t="s">
        <v>66</v>
      </c>
      <c r="I31" s="72" t="str">
        <f t="shared" si="3"/>
        <v>Please complete field</v>
      </c>
      <c r="J31" s="2"/>
      <c r="K31" s="2"/>
      <c r="L31" s="2"/>
      <c r="M31" s="2"/>
      <c r="N31" s="82"/>
      <c r="O31" s="4"/>
      <c r="Q31" s="4"/>
      <c r="R31" s="4"/>
      <c r="S31" s="4"/>
      <c r="T31" s="4"/>
      <c r="U31" s="4"/>
      <c r="V31" s="4"/>
      <c r="W31" s="4"/>
      <c r="X31" s="4"/>
      <c r="Y31" s="4"/>
      <c r="Z31" s="4"/>
      <c r="AA31" s="4"/>
      <c r="AB31" s="4"/>
      <c r="AC31" s="4"/>
      <c r="AD31" s="4"/>
      <c r="AE31" s="4"/>
      <c r="AF31" s="4"/>
    </row>
    <row r="32" spans="1:32" customFormat="1" ht="13" x14ac:dyDescent="0.3">
      <c r="A32" s="57"/>
      <c r="B32" s="69"/>
      <c r="C32" s="74" t="s">
        <v>111</v>
      </c>
      <c r="D32" s="84" t="s">
        <v>112</v>
      </c>
      <c r="E32" s="75"/>
      <c r="F32" s="76"/>
      <c r="G32" s="76"/>
      <c r="H32" s="81" t="s">
        <v>66</v>
      </c>
      <c r="I32" s="72" t="str">
        <f t="shared" si="3"/>
        <v>Please complete field</v>
      </c>
      <c r="J32" s="2"/>
      <c r="K32" s="2"/>
      <c r="L32" s="2"/>
      <c r="M32" s="2"/>
      <c r="N32" s="82"/>
      <c r="O32" s="4"/>
      <c r="Q32" s="4"/>
      <c r="R32" s="4"/>
      <c r="S32" s="4"/>
      <c r="T32" s="4"/>
      <c r="U32" s="4"/>
      <c r="V32" s="4"/>
      <c r="W32" s="4"/>
      <c r="X32" s="4"/>
      <c r="Y32" s="4"/>
      <c r="Z32" s="4"/>
      <c r="AA32" s="4"/>
      <c r="AB32" s="4"/>
      <c r="AC32" s="4"/>
      <c r="AD32" s="4"/>
      <c r="AE32" s="4"/>
      <c r="AF32" s="4"/>
    </row>
    <row r="33" spans="1:32" customFormat="1" ht="13" x14ac:dyDescent="0.3">
      <c r="A33" s="57"/>
      <c r="B33" s="69"/>
      <c r="C33" s="70" t="s">
        <v>113</v>
      </c>
      <c r="D33" s="85" t="s">
        <v>114</v>
      </c>
      <c r="E33" s="71"/>
      <c r="F33" s="58"/>
      <c r="G33" s="58"/>
      <c r="H33" s="81" t="s">
        <v>66</v>
      </c>
      <c r="I33" s="72" t="str">
        <f t="shared" si="3"/>
        <v>Please complete field</v>
      </c>
      <c r="J33" s="2"/>
      <c r="K33" s="2"/>
      <c r="L33" s="2"/>
      <c r="M33" s="2"/>
      <c r="N33" s="82"/>
      <c r="O33" s="4"/>
      <c r="Q33" s="4"/>
      <c r="R33" s="4"/>
      <c r="S33" s="4"/>
      <c r="T33" s="4"/>
      <c r="U33" s="4"/>
      <c r="V33" s="4"/>
      <c r="W33" s="4"/>
      <c r="X33" s="4"/>
      <c r="Y33" s="4"/>
      <c r="Z33" s="4"/>
      <c r="AA33" s="4"/>
      <c r="AB33" s="4"/>
      <c r="AC33" s="4"/>
      <c r="AD33" s="4"/>
      <c r="AE33" s="4"/>
      <c r="AF33" s="4"/>
    </row>
    <row r="34" spans="1:32" customFormat="1" ht="13" x14ac:dyDescent="0.3">
      <c r="A34" s="57"/>
      <c r="B34" s="69"/>
      <c r="C34" s="74" t="s">
        <v>115</v>
      </c>
      <c r="D34" s="84" t="s">
        <v>116</v>
      </c>
      <c r="E34" s="75"/>
      <c r="F34" s="76"/>
      <c r="G34" s="76"/>
      <c r="H34" s="81" t="s">
        <v>66</v>
      </c>
      <c r="I34" s="72" t="str">
        <f t="shared" si="3"/>
        <v>Please complete field</v>
      </c>
      <c r="J34" s="2"/>
      <c r="K34" s="2"/>
      <c r="L34" s="2"/>
      <c r="M34" s="2"/>
      <c r="N34" s="82"/>
      <c r="O34" s="4"/>
      <c r="Q34" s="4"/>
      <c r="R34" s="4"/>
      <c r="S34" s="4"/>
      <c r="T34" s="4"/>
      <c r="U34" s="4"/>
      <c r="V34" s="4"/>
      <c r="W34" s="4"/>
      <c r="X34" s="4"/>
      <c r="Y34" s="4"/>
      <c r="Z34" s="4"/>
      <c r="AA34" s="4"/>
      <c r="AB34" s="4"/>
      <c r="AC34" s="4"/>
      <c r="AD34" s="4"/>
      <c r="AE34" s="4"/>
      <c r="AF34" s="4"/>
    </row>
    <row r="35" spans="1:32" customFormat="1" ht="13" x14ac:dyDescent="0.3">
      <c r="A35" s="57"/>
      <c r="B35" s="69"/>
      <c r="C35" s="70" t="s">
        <v>117</v>
      </c>
      <c r="D35" s="85" t="s">
        <v>118</v>
      </c>
      <c r="E35" s="71"/>
      <c r="F35" s="58"/>
      <c r="G35" s="58"/>
      <c r="H35" s="81" t="s">
        <v>66</v>
      </c>
      <c r="I35" s="72" t="str">
        <f t="shared" si="3"/>
        <v>Please complete field</v>
      </c>
      <c r="J35" s="2"/>
      <c r="K35" s="2"/>
      <c r="L35" s="2"/>
      <c r="M35" s="2"/>
      <c r="N35" s="82"/>
      <c r="O35" s="4"/>
      <c r="Q35" s="4"/>
      <c r="R35" s="4"/>
      <c r="S35" s="4"/>
      <c r="T35" s="4"/>
      <c r="U35" s="4"/>
      <c r="V35" s="4"/>
      <c r="W35" s="4"/>
      <c r="X35" s="4"/>
      <c r="Y35" s="4"/>
      <c r="Z35" s="4"/>
      <c r="AA35" s="4"/>
      <c r="AB35" s="4"/>
      <c r="AC35" s="4"/>
      <c r="AD35" s="4"/>
      <c r="AE35" s="4"/>
      <c r="AF35" s="4"/>
    </row>
    <row r="36" spans="1:32" customFormat="1" ht="13" x14ac:dyDescent="0.3">
      <c r="A36" s="57"/>
      <c r="B36" s="69"/>
      <c r="C36" s="74" t="s">
        <v>119</v>
      </c>
      <c r="D36" s="84" t="s">
        <v>120</v>
      </c>
      <c r="E36" s="75"/>
      <c r="F36" s="76"/>
      <c r="G36" s="76"/>
      <c r="H36" s="81" t="s">
        <v>66</v>
      </c>
      <c r="I36" s="72" t="str">
        <f t="shared" si="3"/>
        <v>Please complete field</v>
      </c>
      <c r="J36" s="2"/>
      <c r="K36" s="2"/>
      <c r="L36" s="2"/>
      <c r="M36" s="2"/>
      <c r="N36" s="82"/>
      <c r="O36" s="4"/>
      <c r="Q36" s="4"/>
      <c r="R36" s="4"/>
      <c r="S36" s="4"/>
      <c r="T36" s="4"/>
      <c r="U36" s="4"/>
      <c r="V36" s="4"/>
      <c r="W36" s="4"/>
      <c r="X36" s="4"/>
      <c r="Y36" s="4"/>
      <c r="Z36" s="4"/>
      <c r="AA36" s="4"/>
      <c r="AB36" s="4"/>
      <c r="AC36" s="4"/>
      <c r="AD36" s="4"/>
      <c r="AE36" s="4"/>
      <c r="AF36" s="4"/>
    </row>
    <row r="37" spans="1:32" customFormat="1" ht="13" x14ac:dyDescent="0.3">
      <c r="A37" s="57"/>
      <c r="B37" s="88"/>
      <c r="C37" s="70" t="s">
        <v>121</v>
      </c>
      <c r="D37" s="85" t="s">
        <v>122</v>
      </c>
      <c r="E37" s="71"/>
      <c r="F37" s="58"/>
      <c r="G37" s="58"/>
      <c r="H37" s="81" t="s">
        <v>66</v>
      </c>
      <c r="I37" s="72" t="str">
        <f t="shared" si="3"/>
        <v>Please complete field</v>
      </c>
      <c r="J37" s="2"/>
      <c r="K37" s="2"/>
      <c r="L37" s="2"/>
      <c r="M37" s="2"/>
      <c r="N37" s="82"/>
      <c r="O37" s="4"/>
      <c r="Q37" s="4"/>
      <c r="R37" s="4"/>
      <c r="S37" s="4"/>
      <c r="T37" s="4"/>
      <c r="U37" s="4"/>
      <c r="V37" s="4"/>
      <c r="W37" s="4"/>
      <c r="X37" s="4"/>
      <c r="Y37" s="4"/>
      <c r="Z37" s="4"/>
      <c r="AA37" s="4"/>
      <c r="AB37" s="4"/>
      <c r="AC37" s="4"/>
      <c r="AD37" s="4"/>
      <c r="AE37" s="4"/>
      <c r="AF37" s="4"/>
    </row>
    <row r="38" spans="1:32" customFormat="1" ht="13" x14ac:dyDescent="0.3">
      <c r="A38" s="57"/>
      <c r="B38" s="88"/>
      <c r="C38" s="74" t="s">
        <v>123</v>
      </c>
      <c r="D38" s="84" t="s">
        <v>124</v>
      </c>
      <c r="E38" s="75"/>
      <c r="F38" s="76"/>
      <c r="G38" s="76"/>
      <c r="H38" s="81" t="s">
        <v>66</v>
      </c>
      <c r="I38" s="72" t="str">
        <f t="shared" si="3"/>
        <v>Please complete field</v>
      </c>
      <c r="J38" s="2"/>
      <c r="K38" s="2"/>
      <c r="L38" s="2"/>
      <c r="M38" s="2"/>
      <c r="N38" s="82"/>
      <c r="O38" s="4"/>
      <c r="Q38" s="4"/>
      <c r="R38" s="4"/>
      <c r="S38" s="4"/>
      <c r="T38" s="4"/>
      <c r="U38" s="4"/>
      <c r="V38" s="4"/>
      <c r="W38" s="4"/>
      <c r="X38" s="4"/>
      <c r="Y38" s="4"/>
      <c r="Z38" s="4"/>
      <c r="AA38" s="4"/>
      <c r="AB38" s="4"/>
      <c r="AC38" s="4"/>
      <c r="AD38" s="4"/>
      <c r="AE38" s="4"/>
      <c r="AF38" s="4"/>
    </row>
    <row r="39" spans="1:32" customFormat="1" ht="13" x14ac:dyDescent="0.3">
      <c r="A39" s="57"/>
      <c r="B39" s="88"/>
      <c r="C39" s="70" t="s">
        <v>125</v>
      </c>
      <c r="D39" s="85" t="s">
        <v>126</v>
      </c>
      <c r="E39" s="71"/>
      <c r="F39" s="58"/>
      <c r="G39" s="58"/>
      <c r="H39" s="81" t="s">
        <v>66</v>
      </c>
      <c r="I39" s="72" t="str">
        <f t="shared" si="3"/>
        <v>Please complete field</v>
      </c>
      <c r="J39" s="2"/>
      <c r="K39" s="2"/>
      <c r="L39" s="2"/>
      <c r="M39" s="2"/>
      <c r="N39" s="82"/>
      <c r="O39" s="4"/>
      <c r="Q39" s="4"/>
      <c r="R39" s="4"/>
      <c r="S39" s="4"/>
      <c r="T39" s="4"/>
      <c r="U39" s="4"/>
      <c r="V39" s="4"/>
      <c r="W39" s="4"/>
      <c r="X39" s="4"/>
      <c r="Y39" s="4"/>
      <c r="Z39" s="4"/>
      <c r="AA39" s="4"/>
      <c r="AB39" s="4"/>
      <c r="AC39" s="4"/>
      <c r="AD39" s="4"/>
      <c r="AE39" s="4"/>
      <c r="AF39" s="4"/>
    </row>
    <row r="40" spans="1:32" customFormat="1" ht="13" x14ac:dyDescent="0.3">
      <c r="A40" s="57"/>
      <c r="B40" s="88"/>
      <c r="C40" s="74" t="s">
        <v>127</v>
      </c>
      <c r="D40" s="84" t="s">
        <v>128</v>
      </c>
      <c r="E40" s="75"/>
      <c r="F40" s="76"/>
      <c r="G40" s="76"/>
      <c r="H40" s="81" t="s">
        <v>66</v>
      </c>
      <c r="I40" s="72" t="str">
        <f t="shared" si="3"/>
        <v>Please complete field</v>
      </c>
      <c r="J40" s="2"/>
      <c r="K40" s="2"/>
      <c r="L40" s="2"/>
      <c r="M40" s="2"/>
      <c r="N40" s="82"/>
      <c r="O40" s="4"/>
      <c r="Q40" s="4"/>
      <c r="R40" s="4"/>
      <c r="S40" s="4"/>
      <c r="T40" s="4"/>
      <c r="U40" s="4"/>
      <c r="V40" s="4"/>
      <c r="W40" s="4"/>
      <c r="X40" s="4"/>
      <c r="Y40" s="4"/>
      <c r="Z40" s="4"/>
      <c r="AA40" s="4"/>
      <c r="AB40" s="4"/>
      <c r="AC40" s="4"/>
      <c r="AD40" s="4"/>
      <c r="AE40" s="4"/>
      <c r="AF40" s="4"/>
    </row>
    <row r="41" spans="1:32" customFormat="1" ht="13" x14ac:dyDescent="0.3">
      <c r="A41" s="57"/>
      <c r="B41" s="88"/>
      <c r="C41" s="70"/>
      <c r="D41" s="71"/>
      <c r="E41" s="71"/>
      <c r="F41" s="58"/>
      <c r="G41" s="58"/>
      <c r="H41" s="2"/>
      <c r="I41" s="72"/>
      <c r="J41" s="2"/>
      <c r="K41" s="2"/>
      <c r="L41" s="2"/>
      <c r="M41" s="2"/>
      <c r="N41" s="82"/>
      <c r="O41" s="4"/>
      <c r="Q41" s="4"/>
      <c r="R41" s="4"/>
      <c r="S41" s="4"/>
      <c r="T41" s="4"/>
      <c r="U41" s="4"/>
      <c r="V41" s="4"/>
      <c r="W41" s="4"/>
      <c r="X41" s="4"/>
      <c r="Y41" s="4"/>
      <c r="Z41" s="4"/>
      <c r="AA41" s="4"/>
      <c r="AB41" s="4"/>
      <c r="AC41" s="4"/>
      <c r="AD41" s="4"/>
      <c r="AE41" s="4"/>
      <c r="AF41" s="4"/>
    </row>
    <row r="42" spans="1:32" customFormat="1" ht="15.5" customHeight="1" x14ac:dyDescent="0.25">
      <c r="A42" s="57"/>
      <c r="B42" s="65" t="s">
        <v>58</v>
      </c>
      <c r="C42" s="812" t="s">
        <v>129</v>
      </c>
      <c r="D42" s="813"/>
      <c r="E42" s="813"/>
      <c r="F42" s="813"/>
      <c r="G42" s="813"/>
      <c r="H42" s="813"/>
      <c r="I42" s="813"/>
      <c r="J42" s="813"/>
      <c r="K42" s="813"/>
      <c r="L42" s="813"/>
      <c r="M42" s="813"/>
      <c r="N42" s="814"/>
      <c r="O42" s="4"/>
      <c r="Q42" s="4"/>
      <c r="R42" s="4"/>
      <c r="S42" s="4"/>
      <c r="T42" s="4"/>
      <c r="U42" s="4"/>
      <c r="V42" s="4"/>
      <c r="W42" s="4"/>
      <c r="X42" s="4"/>
      <c r="Y42" s="4"/>
      <c r="Z42" s="4"/>
      <c r="AA42" s="4"/>
      <c r="AB42" s="4"/>
      <c r="AC42" s="4"/>
      <c r="AD42" s="4"/>
      <c r="AE42" s="4"/>
      <c r="AF42" s="4"/>
    </row>
    <row r="43" spans="1:32" customFormat="1" ht="13" x14ac:dyDescent="0.3">
      <c r="A43" s="57"/>
      <c r="B43" s="88"/>
      <c r="C43" s="70" t="s">
        <v>87</v>
      </c>
      <c r="D43" s="71" t="s">
        <v>130</v>
      </c>
      <c r="E43" s="71"/>
      <c r="F43" s="58"/>
      <c r="G43" s="58"/>
      <c r="H43" s="804"/>
      <c r="I43" s="805"/>
      <c r="J43" s="72" t="str">
        <f>IF(H43="","Please complete field","")</f>
        <v>Please complete field</v>
      </c>
      <c r="K43" s="2"/>
      <c r="L43" s="2"/>
      <c r="M43" s="2"/>
      <c r="N43" s="82"/>
      <c r="O43" s="30"/>
      <c r="Q43" s="4"/>
      <c r="R43" s="4"/>
      <c r="S43" s="4"/>
      <c r="T43" s="4"/>
      <c r="U43" s="4"/>
      <c r="V43" s="4"/>
      <c r="W43" s="4"/>
      <c r="X43" s="4"/>
      <c r="Y43" s="4"/>
      <c r="Z43" s="4"/>
      <c r="AA43" s="4"/>
      <c r="AB43" s="4"/>
      <c r="AC43" s="4"/>
      <c r="AD43" s="4"/>
      <c r="AE43" s="4"/>
      <c r="AF43" s="4"/>
    </row>
    <row r="44" spans="1:32" customFormat="1" ht="13" x14ac:dyDescent="0.3">
      <c r="A44" s="57"/>
      <c r="B44" s="88"/>
      <c r="C44" s="74" t="s">
        <v>89</v>
      </c>
      <c r="D44" s="75" t="s">
        <v>131</v>
      </c>
      <c r="E44" s="75"/>
      <c r="F44" s="76"/>
      <c r="G44" s="76"/>
      <c r="H44" s="804"/>
      <c r="I44" s="805"/>
      <c r="J44" s="72" t="str">
        <f>IF(H44="","Please complete field","")</f>
        <v>Please complete field</v>
      </c>
      <c r="K44" s="2"/>
      <c r="L44" s="2"/>
      <c r="M44" s="2"/>
      <c r="N44" s="82"/>
      <c r="O44" s="4"/>
      <c r="Q44" s="4"/>
      <c r="R44" s="4"/>
      <c r="S44" s="4"/>
      <c r="T44" s="4"/>
      <c r="U44" s="4"/>
      <c r="V44" s="4"/>
      <c r="W44" s="4"/>
      <c r="X44" s="4"/>
      <c r="Y44" s="4"/>
      <c r="Z44" s="4"/>
      <c r="AA44" s="4"/>
      <c r="AB44" s="4"/>
      <c r="AC44" s="4"/>
      <c r="AD44" s="4"/>
      <c r="AE44" s="4"/>
      <c r="AF44" s="4"/>
    </row>
    <row r="45" spans="1:32" customFormat="1" x14ac:dyDescent="0.25">
      <c r="A45" s="57"/>
      <c r="B45" s="58"/>
      <c r="C45" s="58"/>
      <c r="D45" s="58"/>
      <c r="E45" s="58"/>
      <c r="F45" s="58"/>
      <c r="G45" s="58"/>
      <c r="H45" s="58"/>
      <c r="I45" s="58"/>
      <c r="J45" s="58"/>
      <c r="K45" s="58"/>
      <c r="L45" s="58"/>
      <c r="M45" s="2"/>
      <c r="N45" s="82"/>
      <c r="O45" s="4"/>
      <c r="P45" s="4"/>
      <c r="Q45" s="4"/>
      <c r="R45" s="4"/>
      <c r="S45" s="4"/>
      <c r="T45" s="4"/>
      <c r="U45" s="4"/>
      <c r="V45" s="4"/>
      <c r="W45" s="4"/>
      <c r="X45" s="4"/>
      <c r="Y45" s="4"/>
      <c r="Z45" s="4"/>
      <c r="AA45" s="4"/>
      <c r="AB45" s="4"/>
      <c r="AC45" s="4"/>
      <c r="AD45" s="4"/>
      <c r="AE45" s="4"/>
      <c r="AF45" s="4"/>
    </row>
    <row r="46" spans="1:32" customFormat="1" ht="13" x14ac:dyDescent="0.3">
      <c r="A46" s="60" t="s">
        <v>132</v>
      </c>
      <c r="B46" s="61"/>
      <c r="C46" s="62"/>
      <c r="D46" s="62"/>
      <c r="E46" s="62"/>
      <c r="F46" s="62"/>
      <c r="G46" s="62"/>
      <c r="H46" s="62"/>
      <c r="I46" s="62"/>
      <c r="J46" s="62"/>
      <c r="K46" s="62"/>
      <c r="L46" s="62"/>
      <c r="M46" s="62"/>
      <c r="N46" s="89"/>
    </row>
    <row r="47" spans="1:32" customFormat="1" ht="13" x14ac:dyDescent="0.3">
      <c r="A47" s="43"/>
      <c r="B47" s="44"/>
      <c r="C47" s="45"/>
      <c r="D47" s="45"/>
      <c r="E47" s="45"/>
      <c r="F47" s="45"/>
      <c r="G47" s="45"/>
      <c r="H47" s="45"/>
      <c r="I47" s="45"/>
      <c r="J47" s="45"/>
      <c r="K47" s="45"/>
      <c r="L47" s="45"/>
      <c r="M47" s="45"/>
      <c r="N47" s="59"/>
    </row>
    <row r="48" spans="1:32" customFormat="1" ht="13" x14ac:dyDescent="0.25">
      <c r="A48" s="90"/>
      <c r="B48" s="91" t="s">
        <v>59</v>
      </c>
      <c r="C48" s="92" t="s">
        <v>133</v>
      </c>
      <c r="D48" s="93"/>
      <c r="E48" s="93"/>
      <c r="F48" s="93"/>
      <c r="G48" s="93"/>
      <c r="H48" s="2"/>
      <c r="I48" s="2"/>
      <c r="J48" s="2"/>
      <c r="K48" s="2"/>
      <c r="L48" s="2"/>
      <c r="M48" s="2"/>
      <c r="N48" s="94"/>
    </row>
    <row r="49" spans="1:16" customFormat="1" ht="13" x14ac:dyDescent="0.25">
      <c r="A49" s="90"/>
      <c r="B49" s="91"/>
      <c r="C49" s="92"/>
      <c r="D49" s="93"/>
      <c r="E49" s="93"/>
      <c r="F49" s="93"/>
      <c r="G49" s="93"/>
      <c r="H49" s="2"/>
      <c r="I49" s="2"/>
      <c r="J49" s="2"/>
      <c r="K49" s="2"/>
      <c r="L49" s="2"/>
      <c r="M49" s="2"/>
      <c r="N49" s="94"/>
    </row>
    <row r="50" spans="1:16" customFormat="1" ht="26.15" customHeight="1" x14ac:dyDescent="0.25">
      <c r="A50" s="90"/>
      <c r="B50" s="91"/>
      <c r="C50" s="92"/>
      <c r="D50" s="806" t="s">
        <v>134</v>
      </c>
      <c r="E50" s="806"/>
      <c r="F50" s="806"/>
      <c r="G50" s="95"/>
      <c r="H50" s="806" t="s">
        <v>135</v>
      </c>
      <c r="I50" s="806"/>
      <c r="J50" s="806"/>
      <c r="K50" s="806"/>
      <c r="L50" s="806"/>
      <c r="M50" s="2"/>
      <c r="N50" s="94"/>
    </row>
    <row r="51" spans="1:16" s="98" customFormat="1" ht="13" customHeight="1" x14ac:dyDescent="0.25">
      <c r="A51" s="90"/>
      <c r="B51" s="92"/>
      <c r="C51" s="96" t="s">
        <v>87</v>
      </c>
      <c r="D51" s="807"/>
      <c r="E51" s="807"/>
      <c r="F51" s="807"/>
      <c r="G51" s="96" t="s">
        <v>87</v>
      </c>
      <c r="H51" s="795"/>
      <c r="I51" s="796"/>
      <c r="J51" s="796"/>
      <c r="K51" s="796"/>
      <c r="L51" s="797"/>
      <c r="M51" s="2"/>
      <c r="N51" s="94"/>
      <c r="O51" s="97"/>
    </row>
    <row r="52" spans="1:16" s="98" customFormat="1" ht="13" customHeight="1" x14ac:dyDescent="0.25">
      <c r="A52" s="90"/>
      <c r="B52" s="92"/>
      <c r="C52" s="96" t="s">
        <v>89</v>
      </c>
      <c r="D52" s="795"/>
      <c r="E52" s="796"/>
      <c r="F52" s="797"/>
      <c r="G52" s="96" t="s">
        <v>89</v>
      </c>
      <c r="H52" s="795"/>
      <c r="I52" s="796"/>
      <c r="J52" s="796"/>
      <c r="K52" s="796"/>
      <c r="L52" s="797"/>
      <c r="M52" s="2"/>
      <c r="N52" s="94"/>
      <c r="O52" s="83"/>
      <c r="P52" s="99" t="s">
        <v>136</v>
      </c>
    </row>
    <row r="53" spans="1:16" s="98" customFormat="1" ht="13" customHeight="1" x14ac:dyDescent="0.25">
      <c r="A53" s="90"/>
      <c r="B53" s="92"/>
      <c r="C53" s="96" t="s">
        <v>91</v>
      </c>
      <c r="D53" s="795"/>
      <c r="E53" s="796"/>
      <c r="F53" s="797"/>
      <c r="G53" s="96" t="s">
        <v>91</v>
      </c>
      <c r="H53" s="795"/>
      <c r="I53" s="796"/>
      <c r="J53" s="796"/>
      <c r="K53" s="796"/>
      <c r="L53" s="797"/>
      <c r="M53" s="2"/>
      <c r="N53" s="94"/>
    </row>
    <row r="54" spans="1:16" s="98" customFormat="1" ht="13" customHeight="1" x14ac:dyDescent="0.25">
      <c r="A54" s="90"/>
      <c r="B54" s="92"/>
      <c r="C54" s="96" t="s">
        <v>93</v>
      </c>
      <c r="D54" s="795"/>
      <c r="E54" s="796"/>
      <c r="F54" s="797"/>
      <c r="G54" s="96" t="s">
        <v>93</v>
      </c>
      <c r="H54" s="795"/>
      <c r="I54" s="796"/>
      <c r="J54" s="796"/>
      <c r="K54" s="796"/>
      <c r="L54" s="797"/>
      <c r="M54" s="2"/>
      <c r="N54" s="94"/>
    </row>
    <row r="55" spans="1:16" s="98" customFormat="1" ht="13" customHeight="1" x14ac:dyDescent="0.25">
      <c r="A55" s="90"/>
      <c r="B55" s="92"/>
      <c r="C55" s="96" t="s">
        <v>95</v>
      </c>
      <c r="D55" s="795"/>
      <c r="E55" s="796"/>
      <c r="F55" s="797"/>
      <c r="G55" s="96" t="s">
        <v>95</v>
      </c>
      <c r="H55" s="795"/>
      <c r="I55" s="796"/>
      <c r="J55" s="796"/>
      <c r="K55" s="796"/>
      <c r="L55" s="797"/>
      <c r="M55" s="2"/>
      <c r="N55" s="94"/>
    </row>
    <row r="56" spans="1:16" s="98" customFormat="1" ht="13" customHeight="1" x14ac:dyDescent="0.25">
      <c r="A56" s="90"/>
      <c r="B56" s="92"/>
      <c r="C56" s="96" t="s">
        <v>107</v>
      </c>
      <c r="D56" s="795"/>
      <c r="E56" s="796"/>
      <c r="F56" s="797"/>
      <c r="G56" s="96" t="s">
        <v>107</v>
      </c>
      <c r="H56" s="795"/>
      <c r="I56" s="796"/>
      <c r="J56" s="796"/>
      <c r="K56" s="796"/>
      <c r="L56" s="797"/>
      <c r="M56" s="2"/>
      <c r="N56" s="94"/>
    </row>
    <row r="57" spans="1:16" s="98" customFormat="1" ht="13" customHeight="1" x14ac:dyDescent="0.25">
      <c r="A57" s="90"/>
      <c r="B57" s="92"/>
      <c r="C57" s="96" t="s">
        <v>109</v>
      </c>
      <c r="D57" s="795"/>
      <c r="E57" s="796"/>
      <c r="F57" s="797"/>
      <c r="G57" s="96" t="s">
        <v>109</v>
      </c>
      <c r="H57" s="795"/>
      <c r="I57" s="796"/>
      <c r="J57" s="796"/>
      <c r="K57" s="796"/>
      <c r="L57" s="797"/>
      <c r="M57" s="2"/>
      <c r="N57" s="94"/>
    </row>
    <row r="58" spans="1:16" s="98" customFormat="1" ht="13" customHeight="1" x14ac:dyDescent="0.25">
      <c r="A58" s="90"/>
      <c r="B58" s="92"/>
      <c r="C58" s="96" t="s">
        <v>111</v>
      </c>
      <c r="D58" s="795"/>
      <c r="E58" s="796"/>
      <c r="F58" s="797"/>
      <c r="G58" s="96" t="s">
        <v>111</v>
      </c>
      <c r="H58" s="795"/>
      <c r="I58" s="796"/>
      <c r="J58" s="796"/>
      <c r="K58" s="796"/>
      <c r="L58" s="797"/>
      <c r="M58" s="2"/>
      <c r="N58" s="94"/>
    </row>
    <row r="59" spans="1:16" s="98" customFormat="1" ht="12.65" customHeight="1" x14ac:dyDescent="0.25">
      <c r="A59" s="90"/>
      <c r="B59" s="93"/>
      <c r="C59" s="100" t="s">
        <v>113</v>
      </c>
      <c r="D59" s="795"/>
      <c r="E59" s="796"/>
      <c r="F59" s="797"/>
      <c r="G59" s="100" t="s">
        <v>113</v>
      </c>
      <c r="H59" s="795"/>
      <c r="I59" s="796"/>
      <c r="J59" s="796"/>
      <c r="K59" s="796"/>
      <c r="L59" s="797"/>
      <c r="M59" s="2"/>
      <c r="N59" s="59"/>
    </row>
    <row r="60" spans="1:16" customFormat="1" ht="12.65" customHeight="1" x14ac:dyDescent="0.25">
      <c r="A60" s="90"/>
      <c r="B60" s="93"/>
      <c r="C60" s="100" t="s">
        <v>115</v>
      </c>
      <c r="D60" s="795"/>
      <c r="E60" s="796"/>
      <c r="F60" s="797"/>
      <c r="G60" s="100" t="s">
        <v>115</v>
      </c>
      <c r="H60" s="795"/>
      <c r="I60" s="796"/>
      <c r="J60" s="796"/>
      <c r="K60" s="796"/>
      <c r="L60" s="797"/>
      <c r="M60" s="2"/>
      <c r="N60" s="59"/>
    </row>
    <row r="61" spans="1:16" customFormat="1" ht="12.65" customHeight="1" x14ac:dyDescent="0.25">
      <c r="A61" s="90"/>
      <c r="B61" s="93"/>
      <c r="C61" s="100" t="s">
        <v>117</v>
      </c>
      <c r="D61" s="795"/>
      <c r="E61" s="796"/>
      <c r="F61" s="797"/>
      <c r="G61" s="100" t="s">
        <v>117</v>
      </c>
      <c r="H61" s="795"/>
      <c r="I61" s="796"/>
      <c r="J61" s="796"/>
      <c r="K61" s="796"/>
      <c r="L61" s="797"/>
      <c r="M61" s="2"/>
      <c r="N61" s="59"/>
    </row>
    <row r="62" spans="1:16" customFormat="1" ht="12.65" customHeight="1" x14ac:dyDescent="0.25">
      <c r="A62" s="90"/>
      <c r="B62" s="93"/>
      <c r="C62" s="100" t="s">
        <v>119</v>
      </c>
      <c r="D62" s="795"/>
      <c r="E62" s="796"/>
      <c r="F62" s="797"/>
      <c r="G62" s="100" t="s">
        <v>119</v>
      </c>
      <c r="H62" s="795"/>
      <c r="I62" s="796"/>
      <c r="J62" s="796"/>
      <c r="K62" s="796"/>
      <c r="L62" s="797"/>
      <c r="M62" s="2"/>
      <c r="N62" s="59"/>
    </row>
    <row r="63" spans="1:16" customFormat="1" ht="12.65" customHeight="1" x14ac:dyDescent="0.25">
      <c r="A63" s="90"/>
      <c r="B63" s="93"/>
      <c r="C63" s="100" t="s">
        <v>121</v>
      </c>
      <c r="D63" s="795"/>
      <c r="E63" s="796"/>
      <c r="F63" s="797"/>
      <c r="G63" s="100" t="s">
        <v>121</v>
      </c>
      <c r="H63" s="795"/>
      <c r="I63" s="796"/>
      <c r="J63" s="796"/>
      <c r="K63" s="796"/>
      <c r="L63" s="797"/>
      <c r="M63" s="2"/>
      <c r="N63" s="59"/>
    </row>
    <row r="64" spans="1:16" customFormat="1" ht="12.65" customHeight="1" x14ac:dyDescent="0.25">
      <c r="A64" s="90"/>
      <c r="B64" s="93"/>
      <c r="C64" s="100" t="s">
        <v>123</v>
      </c>
      <c r="D64" s="795"/>
      <c r="E64" s="796"/>
      <c r="F64" s="797"/>
      <c r="G64" s="100" t="s">
        <v>123</v>
      </c>
      <c r="H64" s="795"/>
      <c r="I64" s="796"/>
      <c r="J64" s="796"/>
      <c r="K64" s="796"/>
      <c r="L64" s="797"/>
      <c r="M64" s="2"/>
      <c r="N64" s="59"/>
    </row>
    <row r="65" spans="1:32" customFormat="1" ht="12.65" customHeight="1" x14ac:dyDescent="0.25">
      <c r="A65" s="90"/>
      <c r="B65" s="93"/>
      <c r="C65" s="100" t="s">
        <v>125</v>
      </c>
      <c r="D65" s="795"/>
      <c r="E65" s="796"/>
      <c r="F65" s="797"/>
      <c r="G65" s="100" t="s">
        <v>125</v>
      </c>
      <c r="H65" s="795"/>
      <c r="I65" s="796"/>
      <c r="J65" s="796"/>
      <c r="K65" s="796"/>
      <c r="L65" s="797"/>
      <c r="M65" s="2"/>
      <c r="N65" s="59"/>
    </row>
    <row r="66" spans="1:32" customFormat="1" ht="12.65" customHeight="1" x14ac:dyDescent="0.25">
      <c r="A66" s="90"/>
      <c r="B66" s="93"/>
      <c r="C66" s="100" t="s">
        <v>127</v>
      </c>
      <c r="D66" s="795"/>
      <c r="E66" s="796"/>
      <c r="F66" s="797"/>
      <c r="G66" s="100" t="s">
        <v>127</v>
      </c>
      <c r="H66" s="795"/>
      <c r="I66" s="796"/>
      <c r="J66" s="796"/>
      <c r="K66" s="796"/>
      <c r="L66" s="797"/>
      <c r="M66" s="2"/>
      <c r="N66" s="59"/>
    </row>
    <row r="67" spans="1:32" customFormat="1" x14ac:dyDescent="0.25">
      <c r="A67" s="57"/>
      <c r="B67" s="58"/>
      <c r="C67" s="58"/>
      <c r="D67" s="58"/>
      <c r="E67" s="58"/>
      <c r="F67" s="58"/>
      <c r="G67" s="58"/>
      <c r="H67" s="58"/>
      <c r="I67" s="58"/>
      <c r="J67" s="58"/>
      <c r="K67" s="58"/>
      <c r="L67" s="58"/>
      <c r="M67" s="58"/>
      <c r="N67" s="59"/>
      <c r="W67" s="4"/>
    </row>
    <row r="68" spans="1:32" customFormat="1" ht="13" x14ac:dyDescent="0.3">
      <c r="A68" s="60" t="s">
        <v>137</v>
      </c>
      <c r="B68" s="61"/>
      <c r="C68" s="62"/>
      <c r="D68" s="62"/>
      <c r="E68" s="62"/>
      <c r="F68" s="62"/>
      <c r="G68" s="62"/>
      <c r="H68" s="62"/>
      <c r="I68" s="62"/>
      <c r="J68" s="62"/>
      <c r="K68" s="62"/>
      <c r="L68" s="62"/>
      <c r="M68" s="62"/>
      <c r="N68" s="63"/>
      <c r="O68" s="4"/>
      <c r="P68" s="4"/>
      <c r="Q68" s="4"/>
      <c r="R68" s="4"/>
      <c r="S68" s="4"/>
      <c r="T68" s="4"/>
      <c r="U68" s="4"/>
      <c r="V68" s="4"/>
      <c r="W68" s="4"/>
      <c r="X68" s="4"/>
      <c r="Y68" s="4"/>
      <c r="Z68" s="4"/>
      <c r="AA68" s="4"/>
      <c r="AB68" s="4"/>
      <c r="AC68" s="4"/>
      <c r="AD68" s="4"/>
      <c r="AE68" s="4"/>
      <c r="AF68" s="4"/>
    </row>
    <row r="69" spans="1:32" x14ac:dyDescent="0.25">
      <c r="A69" s="101"/>
      <c r="B69" s="102"/>
      <c r="C69" s="102"/>
      <c r="D69" s="102"/>
      <c r="E69" s="102"/>
      <c r="F69" s="102"/>
      <c r="G69" s="102"/>
      <c r="H69" s="102"/>
      <c r="I69" s="102"/>
      <c r="J69" s="102"/>
      <c r="K69" s="102"/>
      <c r="L69" s="102"/>
      <c r="M69" s="102"/>
      <c r="N69" s="103"/>
      <c r="O69" s="12"/>
    </row>
    <row r="70" spans="1:32" ht="13" x14ac:dyDescent="0.25">
      <c r="A70" s="50" t="s">
        <v>71</v>
      </c>
      <c r="B70" s="104"/>
      <c r="C70" s="105"/>
      <c r="D70" s="105"/>
      <c r="E70" s="105"/>
      <c r="F70" s="105"/>
      <c r="G70" s="105"/>
      <c r="H70" s="105"/>
      <c r="I70" s="105"/>
      <c r="J70" s="105"/>
      <c r="K70" s="105"/>
      <c r="L70" s="105"/>
      <c r="M70" s="105"/>
      <c r="N70" s="106"/>
    </row>
    <row r="71" spans="1:32" ht="17.149999999999999" customHeight="1" x14ac:dyDescent="0.25">
      <c r="A71" s="798" t="s">
        <v>138</v>
      </c>
      <c r="B71" s="799"/>
      <c r="C71" s="799"/>
      <c r="D71" s="799"/>
      <c r="E71" s="799"/>
      <c r="F71" s="799"/>
      <c r="G71" s="799"/>
      <c r="H71" s="799"/>
      <c r="I71" s="799"/>
      <c r="J71" s="799"/>
      <c r="K71" s="799"/>
      <c r="L71" s="799"/>
      <c r="M71" s="799"/>
      <c r="N71" s="800"/>
    </row>
    <row r="72" spans="1:32" ht="15.65" customHeight="1" x14ac:dyDescent="0.25">
      <c r="A72" s="90"/>
      <c r="B72" s="93"/>
      <c r="C72" s="93"/>
      <c r="D72" s="93"/>
      <c r="E72" s="93"/>
      <c r="F72" s="93"/>
      <c r="G72" s="93"/>
      <c r="H72" s="93"/>
      <c r="I72" s="93"/>
      <c r="J72" s="93"/>
      <c r="K72" s="93"/>
      <c r="L72" s="93"/>
      <c r="M72" s="93"/>
      <c r="N72" s="94"/>
    </row>
    <row r="73" spans="1:32" ht="15.65" customHeight="1" x14ac:dyDescent="0.3">
      <c r="A73" s="107"/>
      <c r="B73" s="108"/>
      <c r="C73" s="108"/>
      <c r="D73" s="109" t="s">
        <v>139</v>
      </c>
      <c r="E73" s="110"/>
      <c r="F73" s="110"/>
      <c r="G73" s="110"/>
      <c r="H73" s="110"/>
      <c r="I73" s="110"/>
      <c r="J73" s="110"/>
      <c r="K73" s="110"/>
      <c r="L73" s="110"/>
      <c r="M73" s="110"/>
      <c r="N73" s="46"/>
    </row>
    <row r="74" spans="1:32" x14ac:dyDescent="0.25">
      <c r="A74" s="107"/>
      <c r="B74" s="108"/>
      <c r="C74" s="108"/>
      <c r="D74" s="110"/>
      <c r="E74" s="110"/>
      <c r="F74" s="110"/>
      <c r="G74" s="110"/>
      <c r="H74" s="110"/>
      <c r="I74" s="110"/>
      <c r="J74" s="110"/>
      <c r="K74" s="110"/>
      <c r="L74" s="110"/>
      <c r="M74" s="108"/>
      <c r="N74" s="46"/>
    </row>
    <row r="75" spans="1:32" s="113" customFormat="1" ht="14.15" customHeight="1" x14ac:dyDescent="0.3">
      <c r="A75" s="107"/>
      <c r="B75" s="108"/>
      <c r="C75" s="108"/>
      <c r="D75" s="111"/>
      <c r="E75" s="801" t="str">
        <f>IF(OR(H12="",H12=Q2),"PLEASE COMPLETE SECTION 1",H12)</f>
        <v>PLEASE COMPLETE SECTION 1</v>
      </c>
      <c r="F75" s="802"/>
      <c r="G75" s="802"/>
      <c r="H75" s="802"/>
      <c r="I75" s="802"/>
      <c r="J75" s="803"/>
      <c r="K75" s="111"/>
      <c r="L75" s="111"/>
      <c r="M75" s="108"/>
      <c r="N75" s="46"/>
      <c r="O75" s="112"/>
    </row>
    <row r="76" spans="1:32" x14ac:dyDescent="0.25">
      <c r="A76" s="107"/>
      <c r="B76" s="108"/>
      <c r="C76" s="108"/>
      <c r="D76" s="110"/>
      <c r="E76" s="110"/>
      <c r="F76" s="110"/>
      <c r="G76" s="110"/>
      <c r="H76" s="110"/>
      <c r="I76" s="110"/>
      <c r="J76" s="110"/>
      <c r="K76" s="110"/>
      <c r="L76" s="110"/>
      <c r="M76" s="108"/>
      <c r="N76" s="46"/>
      <c r="O76" s="35"/>
      <c r="P76" s="68" t="s">
        <v>136</v>
      </c>
    </row>
    <row r="77" spans="1:32" x14ac:dyDescent="0.25">
      <c r="A77" s="107"/>
      <c r="B77" s="108"/>
      <c r="C77" s="108"/>
      <c r="D77" s="110" t="s">
        <v>140</v>
      </c>
      <c r="E77" s="110"/>
      <c r="F77" s="110"/>
      <c r="G77" s="110"/>
      <c r="H77" s="114"/>
      <c r="I77" s="110"/>
      <c r="J77" s="110"/>
      <c r="K77" s="110"/>
      <c r="L77" s="110"/>
      <c r="M77" s="108"/>
      <c r="N77" s="46"/>
    </row>
    <row r="78" spans="1:32" x14ac:dyDescent="0.25">
      <c r="A78" s="107"/>
      <c r="B78" s="108"/>
      <c r="C78" s="108"/>
      <c r="D78" s="110"/>
      <c r="E78" s="110"/>
      <c r="F78" s="110"/>
      <c r="G78" s="110"/>
      <c r="H78" s="110"/>
      <c r="I78" s="110"/>
      <c r="J78" s="110"/>
      <c r="K78" s="110"/>
      <c r="L78" s="110"/>
      <c r="M78" s="108"/>
      <c r="N78" s="46"/>
    </row>
    <row r="79" spans="1:32" ht="13" x14ac:dyDescent="0.3">
      <c r="A79" s="107"/>
      <c r="B79" s="108"/>
      <c r="C79" s="108"/>
      <c r="D79" s="109" t="str">
        <f>'User Select'!A1&amp;""</f>
        <v>Arkansas Department of Human Services</v>
      </c>
      <c r="E79" s="110"/>
      <c r="F79" s="110"/>
      <c r="G79" s="110"/>
      <c r="H79" s="110"/>
      <c r="I79" s="110"/>
      <c r="J79" s="110"/>
      <c r="K79" s="110"/>
      <c r="L79" s="110"/>
      <c r="M79" s="110"/>
      <c r="N79" s="46"/>
    </row>
    <row r="80" spans="1:32" ht="13" customHeight="1" x14ac:dyDescent="0.25">
      <c r="A80" s="107"/>
      <c r="B80" s="108"/>
      <c r="C80" s="108"/>
      <c r="D80" s="110"/>
      <c r="E80" s="110"/>
      <c r="F80" s="110"/>
      <c r="G80" s="110"/>
      <c r="H80" s="110"/>
      <c r="I80" s="110"/>
      <c r="J80" s="110"/>
      <c r="K80" s="110"/>
      <c r="L80" s="110"/>
      <c r="M80" s="108"/>
      <c r="N80" s="46"/>
    </row>
    <row r="81" spans="1:16" ht="10.5" customHeight="1" x14ac:dyDescent="0.25">
      <c r="A81" s="107"/>
      <c r="B81" s="108"/>
      <c r="C81" s="108"/>
      <c r="D81" s="110" t="str">
        <f>"For the "&amp;'User Select'!A2</f>
        <v>For the Provider Cost and Wage Survey - 2025 Data Collection Tool</v>
      </c>
      <c r="E81" s="110"/>
      <c r="F81" s="110"/>
      <c r="G81" s="110"/>
      <c r="H81" s="110"/>
      <c r="I81" s="110"/>
      <c r="J81" s="110"/>
      <c r="K81" s="110"/>
      <c r="L81" s="110"/>
      <c r="M81" s="110"/>
      <c r="N81" s="46"/>
      <c r="O81" s="12"/>
    </row>
    <row r="82" spans="1:16" ht="13" customHeight="1" x14ac:dyDescent="0.25">
      <c r="A82" s="107"/>
      <c r="B82" s="108"/>
      <c r="C82" s="108"/>
      <c r="D82" s="108"/>
      <c r="E82" s="108"/>
      <c r="F82" s="108"/>
      <c r="G82" s="108"/>
      <c r="H82" s="108"/>
      <c r="I82" s="108"/>
      <c r="J82" s="108"/>
      <c r="K82" s="108"/>
      <c r="L82" s="108"/>
      <c r="M82" s="108"/>
      <c r="N82" s="46"/>
    </row>
    <row r="83" spans="1:16" ht="13" customHeight="1" x14ac:dyDescent="0.3">
      <c r="A83" s="107"/>
      <c r="B83" s="108"/>
      <c r="C83" s="108" t="s">
        <v>141</v>
      </c>
      <c r="D83" s="108"/>
      <c r="E83" s="108"/>
      <c r="F83" s="787"/>
      <c r="G83" s="788"/>
      <c r="H83" s="788"/>
      <c r="I83" s="789"/>
      <c r="J83" s="72" t="str">
        <f>IF(H83="","Please complete field","")</f>
        <v>Please complete field</v>
      </c>
      <c r="K83" s="108"/>
      <c r="L83" s="108"/>
      <c r="M83" s="108"/>
      <c r="N83" s="46"/>
      <c r="O83" s="115"/>
    </row>
    <row r="84" spans="1:16" ht="13" customHeight="1" x14ac:dyDescent="0.3">
      <c r="A84" s="107"/>
      <c r="B84" s="108"/>
      <c r="C84" s="116" t="s">
        <v>142</v>
      </c>
      <c r="D84" s="116"/>
      <c r="E84" s="116"/>
      <c r="F84" s="787"/>
      <c r="G84" s="788"/>
      <c r="H84" s="788"/>
      <c r="I84" s="789"/>
      <c r="J84" s="72" t="str">
        <f>IF(H84="","Please complete field","")</f>
        <v>Please complete field</v>
      </c>
      <c r="K84" s="108"/>
      <c r="L84" s="108"/>
      <c r="M84" s="108"/>
      <c r="N84" s="46"/>
    </row>
    <row r="85" spans="1:16" ht="13" customHeight="1" x14ac:dyDescent="0.3">
      <c r="A85" s="107"/>
      <c r="B85" s="108"/>
      <c r="C85" s="108" t="s">
        <v>143</v>
      </c>
      <c r="D85" s="108"/>
      <c r="E85" s="108"/>
      <c r="F85" s="787"/>
      <c r="G85" s="788"/>
      <c r="H85" s="788"/>
      <c r="I85" s="789"/>
      <c r="J85" s="72" t="str">
        <f>IF(H85="","Please complete field","")</f>
        <v>Please complete field</v>
      </c>
      <c r="K85" s="108"/>
      <c r="L85" s="108"/>
      <c r="M85" s="108"/>
      <c r="N85" s="46"/>
      <c r="O85" s="12"/>
    </row>
    <row r="86" spans="1:16" ht="13" customHeight="1" x14ac:dyDescent="0.3">
      <c r="A86" s="107"/>
      <c r="B86" s="108"/>
      <c r="C86" s="116" t="s">
        <v>144</v>
      </c>
      <c r="D86" s="116"/>
      <c r="E86" s="116"/>
      <c r="F86" s="790"/>
      <c r="G86" s="791"/>
      <c r="H86" s="791"/>
      <c r="I86" s="792"/>
      <c r="J86" s="72" t="str">
        <f>IF(H86="","Please complete field","")</f>
        <v>Please complete field</v>
      </c>
      <c r="K86" s="108"/>
      <c r="L86" s="108"/>
      <c r="M86" s="108"/>
      <c r="N86" s="46"/>
    </row>
    <row r="87" spans="1:16" ht="13" customHeight="1" x14ac:dyDescent="0.3">
      <c r="A87" s="107"/>
      <c r="B87" s="108"/>
      <c r="C87" s="108"/>
      <c r="D87" s="111"/>
      <c r="E87" s="108"/>
      <c r="F87" s="111"/>
      <c r="G87" s="108"/>
      <c r="H87" s="108"/>
      <c r="I87" s="108"/>
      <c r="J87" s="108"/>
      <c r="K87" s="108"/>
      <c r="L87" s="108"/>
      <c r="M87" s="108"/>
      <c r="N87" s="46"/>
      <c r="O87" s="12"/>
    </row>
    <row r="88" spans="1:16" ht="57.75" customHeight="1" x14ac:dyDescent="0.25">
      <c r="A88" s="107"/>
      <c r="B88" s="108"/>
      <c r="C88" s="117"/>
      <c r="D88" s="793" t="s">
        <v>145</v>
      </c>
      <c r="E88" s="793"/>
      <c r="F88" s="793"/>
      <c r="G88" s="793"/>
      <c r="H88" s="793"/>
      <c r="I88" s="793"/>
      <c r="J88" s="793"/>
      <c r="K88" s="793"/>
      <c r="L88" s="117"/>
      <c r="M88" s="117"/>
      <c r="N88" s="46"/>
      <c r="O88" s="118"/>
    </row>
    <row r="89" spans="1:16" ht="28.5" customHeight="1" x14ac:dyDescent="0.25">
      <c r="A89" s="107"/>
      <c r="B89" s="108"/>
      <c r="C89" s="119"/>
      <c r="D89" s="119"/>
      <c r="E89" s="794" t="str">
        <f>IF(OR(F90=$Q$2,F92=$Q$2),"PLEASE COMPLETE ATTESTATION SECTION BELOW","")</f>
        <v/>
      </c>
      <c r="F89" s="794"/>
      <c r="G89" s="794"/>
      <c r="H89" s="794"/>
      <c r="I89" s="794"/>
      <c r="J89" s="794"/>
      <c r="K89" s="119"/>
      <c r="L89" s="119"/>
      <c r="M89" s="119"/>
      <c r="N89" s="46"/>
      <c r="O89" s="35"/>
      <c r="P89" s="68" t="s">
        <v>136</v>
      </c>
    </row>
    <row r="90" spans="1:16" ht="13" x14ac:dyDescent="0.3">
      <c r="A90" s="107"/>
      <c r="B90" s="108"/>
      <c r="C90" s="108" t="s">
        <v>146</v>
      </c>
      <c r="D90" s="120"/>
      <c r="E90" s="108"/>
      <c r="F90" s="787"/>
      <c r="G90" s="788"/>
      <c r="H90" s="788"/>
      <c r="I90" s="789"/>
      <c r="J90" s="72" t="str">
        <f>IF(H90="","Please complete field","")</f>
        <v>Please complete field</v>
      </c>
      <c r="K90" s="108"/>
      <c r="L90" s="108"/>
      <c r="M90" s="108"/>
      <c r="N90" s="46"/>
      <c r="P90" s="68" t="s">
        <v>136</v>
      </c>
    </row>
    <row r="91" spans="1:16" ht="13" x14ac:dyDescent="0.3">
      <c r="A91" s="107"/>
      <c r="B91" s="108"/>
      <c r="C91" s="116" t="s">
        <v>142</v>
      </c>
      <c r="D91" s="121"/>
      <c r="E91" s="116"/>
      <c r="F91" s="787"/>
      <c r="G91" s="788"/>
      <c r="H91" s="788"/>
      <c r="I91" s="789"/>
      <c r="J91" s="72" t="str">
        <f>IF(H91="","Please complete field","")</f>
        <v>Please complete field</v>
      </c>
      <c r="K91" s="108"/>
      <c r="L91" s="108"/>
      <c r="M91" s="108"/>
      <c r="N91" s="46"/>
      <c r="P91" s="68"/>
    </row>
    <row r="92" spans="1:16" ht="13" customHeight="1" x14ac:dyDescent="0.3">
      <c r="A92" s="107"/>
      <c r="B92" s="108"/>
      <c r="C92" s="108" t="s">
        <v>147</v>
      </c>
      <c r="D92" s="120"/>
      <c r="E92" s="108"/>
      <c r="F92" s="787"/>
      <c r="G92" s="788"/>
      <c r="H92" s="788"/>
      <c r="I92" s="789"/>
      <c r="J92" s="72" t="str">
        <f>IF(H92="","Please complete field","")</f>
        <v>Please complete field</v>
      </c>
      <c r="K92" s="108"/>
      <c r="L92" s="108"/>
      <c r="M92" s="108"/>
      <c r="N92" s="46"/>
      <c r="O92" s="35"/>
    </row>
    <row r="93" spans="1:16" ht="13" customHeight="1" thickBot="1" x14ac:dyDescent="0.3">
      <c r="A93" s="122"/>
      <c r="B93" s="123"/>
      <c r="C93" s="123"/>
      <c r="D93" s="123"/>
      <c r="E93" s="123"/>
      <c r="F93" s="123"/>
      <c r="G93" s="123"/>
      <c r="H93" s="123"/>
      <c r="I93" s="123"/>
      <c r="J93" s="123"/>
      <c r="K93" s="123"/>
      <c r="L93" s="123"/>
      <c r="M93" s="123"/>
      <c r="N93" s="124"/>
      <c r="O93" s="12"/>
    </row>
    <row r="94" spans="1:16" ht="26.25" customHeight="1" x14ac:dyDescent="0.25">
      <c r="B94" s="54"/>
      <c r="C94" s="54"/>
      <c r="D94" s="54"/>
      <c r="E94" s="54"/>
      <c r="F94" s="54"/>
      <c r="G94" s="54"/>
      <c r="H94" s="54"/>
      <c r="I94" s="54"/>
      <c r="J94" s="54"/>
      <c r="K94" s="54"/>
      <c r="L94" s="54"/>
      <c r="N94" s="125" t="str">
        <f>'User Select'!B40</f>
        <v>June 13, 2025</v>
      </c>
      <c r="O94" s="12"/>
    </row>
    <row r="95" spans="1:16" ht="13" customHeight="1" x14ac:dyDescent="0.25">
      <c r="O95" s="12"/>
    </row>
    <row r="96" spans="1:16" ht="13" customHeight="1" x14ac:dyDescent="0.25">
      <c r="O96" s="12"/>
    </row>
    <row r="97" spans="1:1" ht="13" hidden="1" customHeight="1" x14ac:dyDescent="0.35">
      <c r="A97" s="126" t="s">
        <v>33</v>
      </c>
    </row>
    <row r="98" spans="1:1" ht="25" hidden="1" customHeight="1" x14ac:dyDescent="0.25"/>
    <row r="101" spans="1:1" ht="65.25" hidden="1" customHeight="1" x14ac:dyDescent="0.25"/>
    <row r="108" spans="1:1" ht="25.5" hidden="1" customHeight="1" x14ac:dyDescent="0.25"/>
  </sheetData>
  <sheetProtection algorithmName="SHA-512" hashValue="BkGEp+ipcaCOYJCGEo2/hhZALjzIHk7xK7bPDduWIHuuBOziEKG0d3bAw5A35G/pSRxrwHe8tUYyWVpX4b6mPQ==" saltValue="b6cGhQor0/iycO/X+Tl98g==" spinCount="100000" sheet="1" objects="1" scenarios="1" formatRows="0"/>
  <mergeCells count="58">
    <mergeCell ref="H15:L15"/>
    <mergeCell ref="D4:L4"/>
    <mergeCell ref="A6:N7"/>
    <mergeCell ref="H12:L12"/>
    <mergeCell ref="H13:L13"/>
    <mergeCell ref="H14:L14"/>
    <mergeCell ref="D52:F52"/>
    <mergeCell ref="H52:L52"/>
    <mergeCell ref="H16:L16"/>
    <mergeCell ref="H19:L19"/>
    <mergeCell ref="D20:F20"/>
    <mergeCell ref="H20:L20"/>
    <mergeCell ref="C42:N42"/>
    <mergeCell ref="H43:I43"/>
    <mergeCell ref="H44:I44"/>
    <mergeCell ref="D50:F50"/>
    <mergeCell ref="H50:L50"/>
    <mergeCell ref="D51:F51"/>
    <mergeCell ref="H51:L51"/>
    <mergeCell ref="D53:F53"/>
    <mergeCell ref="H53:L53"/>
    <mergeCell ref="D54:F54"/>
    <mergeCell ref="H54:L54"/>
    <mergeCell ref="D55:F55"/>
    <mergeCell ref="H55:L55"/>
    <mergeCell ref="D56:F56"/>
    <mergeCell ref="H56:L56"/>
    <mergeCell ref="D57:F57"/>
    <mergeCell ref="H57:L57"/>
    <mergeCell ref="D58:F58"/>
    <mergeCell ref="H58:L58"/>
    <mergeCell ref="D59:F59"/>
    <mergeCell ref="H59:L59"/>
    <mergeCell ref="D60:F60"/>
    <mergeCell ref="H60:L60"/>
    <mergeCell ref="D61:F61"/>
    <mergeCell ref="H61:L61"/>
    <mergeCell ref="E75:J75"/>
    <mergeCell ref="D62:F62"/>
    <mergeCell ref="H62:L62"/>
    <mergeCell ref="D63:F63"/>
    <mergeCell ref="H63:L63"/>
    <mergeCell ref="D64:F64"/>
    <mergeCell ref="H64:L64"/>
    <mergeCell ref="D65:F65"/>
    <mergeCell ref="H65:L65"/>
    <mergeCell ref="D66:F66"/>
    <mergeCell ref="H66:L66"/>
    <mergeCell ref="A71:N71"/>
    <mergeCell ref="F90:I90"/>
    <mergeCell ref="F91:I91"/>
    <mergeCell ref="F92:I92"/>
    <mergeCell ref="F83:I83"/>
    <mergeCell ref="F84:I84"/>
    <mergeCell ref="F85:I85"/>
    <mergeCell ref="F86:I86"/>
    <mergeCell ref="D88:K88"/>
    <mergeCell ref="E89:J89"/>
  </mergeCells>
  <dataValidations count="19">
    <dataValidation allowBlank="1" showInputMessage="1" showErrorMessage="1" prompt="Enter the date on which the organization representative attested to the information reported in this Survey." sqref="F92:I92" xr:uid="{80ACF51F-526E-4D27-B382-E45BF63CB050}"/>
    <dataValidation allowBlank="1" showInputMessage="1" showErrorMessage="1" prompt="Enter the name of the organization representative attesting to the information reported in this Survey." sqref="F90:I90" xr:uid="{7F34E869-5F90-4935-9481-C9084AC00AA9}"/>
    <dataValidation type="list" allowBlank="1" showInputMessage="1" showErrorMessage="1" error="Please select an entry from the drop-down list." prompt="Select whether or not your organization renders this service. If your entity does not provide this service, leave entry blank or enter &quot;No.&quot;" sqref="H25:H40" xr:uid="{9DCC3756-9BC5-4A65-8D34-EFA46DC57396}">
      <formula1>INDIRECT($Q$4)</formula1>
    </dataValidation>
    <dataValidation allowBlank="1" showInputMessage="1" error="Please enter a 10-digit billing NPI number." prompt="Record the organization's billing provider ID number." sqref="H51:L66" xr:uid="{8D2331AE-F055-4455-8D7B-DCE9FC24644D}"/>
    <dataValidation type="decimal" operator="greaterThanOrEqual" allowBlank="1" showInputMessage="1" showErrorMessage="1" error="Please enter a value greater than 0." prompt="Enter the total amount of HCBS service revenue received during the reporting period selected in 2(a) above. Please include all revenue your organization received, including the AR Medicaid revenue entered in 4(a) above." sqref="H44:I44" xr:uid="{0ED559AC-409C-40CA-8ED2-D3D20F14AAB7}">
      <formula1>0</formula1>
    </dataValidation>
    <dataValidation type="decimal" operator="greaterThanOrEqual" allowBlank="1" showInputMessage="1" showErrorMessage="1" error="Please enter a value greater than 0." prompt="Enter the total amount of AR Medicaid service revenue, including PASSE revenue, received during the reporting period selected in 2(a) above. Please include all Medicaid revenue and do not limit to services listed in 3 above." sqref="H43:I43" xr:uid="{8E94F348-115E-46AA-8D81-5556D17D3D8B}">
      <formula1>0</formula1>
    </dataValidation>
    <dataValidation type="custom" allowBlank="1" showInputMessage="1" showErrorMessage="1" error="Please enter a 10-digit billing NPI number." prompt="Record the organization's NPI number." sqref="D51:F66" xr:uid="{96E1CDF7-BE6B-4302-97E9-260325E81509}">
      <formula1>OR(D51="&lt;Enter Response&gt;",LEN(D51)=10)</formula1>
    </dataValidation>
    <dataValidation type="list" allowBlank="1" showInputMessage="1" showErrorMessage="1" error="Please select an entry from the drop-down list." prompt="Select the average standard work week length, in hours, for non-contracted employees." sqref="H20:L20" xr:uid="{E03ADB8B-E648-45DD-AD1C-CE8EB2972EBD}">
      <formula1>INDIRECT(P9)</formula1>
    </dataValidation>
    <dataValidation type="list" allowBlank="1" showInputMessage="1" showErrorMessage="1" error="Please select an entry from the drop-down list." prompt="Select your organization's most recent fiscal period. If the period is less than 12 months, please select Other._x000a_" sqref="H19:L19" xr:uid="{0737B2F3-0A92-49ED-A91B-98E944867D1C}">
      <formula1>INDIRECT(P8)</formula1>
    </dataValidation>
    <dataValidation allowBlank="1" showInputMessage="1" showErrorMessage="1" prompt="Enter the provider main mailing address." sqref="H16:L16" xr:uid="{3C638680-F054-4ECF-B2B7-8AD8D1C76FF0}"/>
    <dataValidation allowBlank="1" showInputMessage="1" showErrorMessage="1" prompt="Enter the attesting representative's title, as it relates to the organization." sqref="F91:I91" xr:uid="{920AF7D7-62E9-48DA-8624-A97D91DC9EB5}"/>
    <dataValidation allowBlank="1" showInputMessage="1" showErrorMessage="1" prompt="Enter the preparer's e-mail address." sqref="F86:I86" xr:uid="{ECAB1C47-88C1-48BB-8292-73F12F3FD1D4}"/>
    <dataValidation allowBlank="1" showInputMessage="1" showErrorMessage="1" prompt="Enter the preparer's phone number." sqref="F85:I85" xr:uid="{153A654E-5128-46B4-8293-231AD432EEF1}"/>
    <dataValidation allowBlank="1" showInputMessage="1" showErrorMessage="1" prompt="Enter the preparer's title, as it relates to the organization." sqref="F84:I84" xr:uid="{1B847BC8-D1CC-4CE8-8D6B-61F4A4623D9F}"/>
    <dataValidation allowBlank="1" showInputMessage="1" showErrorMessage="1" prompt="Enter the email address of the person listed as the contact name." sqref="H15:L15" xr:uid="{6208B863-905B-4953-A8E2-96D56AF70956}"/>
    <dataValidation allowBlank="1" showInputMessage="1" showErrorMessage="1" prompt="Enter the phone number of the person listed as the contact name." sqref="H14:L14" xr:uid="{4E7A1B75-BE11-48D8-994E-3741C28F454F}"/>
    <dataValidation allowBlank="1" showInputMessage="1" showErrorMessage="1" prompt="Enter the name of the person who should be contacted if there are any questions related to the information reported." sqref="H13:L13" xr:uid="{376BFC36-6B1E-472A-A73B-62933CBF5B1C}"/>
    <dataValidation allowBlank="1" showInputMessage="1" showErrorMessage="1" prompt="Enter the name of the individual preparing this Survey." sqref="F83:I83" xr:uid="{B062408E-E198-46B6-A09D-AAE383431C05}"/>
    <dataValidation allowBlank="1" showInputMessage="1" showErrorMessage="1" prompt="Enter your provider organization name associated with delivering services." sqref="H12:L12" xr:uid="{3FE857BB-362D-46AE-BD6F-A91498B6B4EB}"/>
  </dataValidations>
  <printOptions horizontalCentered="1"/>
  <pageMargins left="0.25" right="0.25" top="0.6" bottom="0.6" header="0.25" footer="0.25"/>
  <pageSetup scale="52" orientation="portrait" r:id="rId1"/>
  <headerFooter>
    <oddFooter>&amp;L&amp;A&amp;C&amp;"Arial,Bold"Milliman&amp;RPage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8FAE1-2FE4-4EE9-8CB6-E3FD9380045F}">
  <sheetPr codeName="Sheet13">
    <pageSetUpPr fitToPage="1"/>
  </sheetPr>
  <dimension ref="A1:X59"/>
  <sheetViews>
    <sheetView showGridLines="0" zoomScale="90" zoomScaleNormal="90" zoomScaleSheetLayoutView="85" zoomScalePageLayoutView="85" workbookViewId="0"/>
  </sheetViews>
  <sheetFormatPr defaultColWidth="0" defaultRowHeight="13" customHeight="1" zeroHeight="1" x14ac:dyDescent="0.25"/>
  <cols>
    <col min="1" max="1" width="3.1796875" style="242" customWidth="1"/>
    <col min="2" max="2" width="3.1796875" style="238" customWidth="1"/>
    <col min="3" max="3" width="99.6328125" style="238" customWidth="1"/>
    <col min="4" max="5" width="16.54296875" style="241" customWidth="1"/>
    <col min="6" max="9" width="16.54296875" style="238" customWidth="1"/>
    <col min="10" max="10" width="4.6328125" style="238" customWidth="1"/>
    <col min="11" max="11" width="13.81640625" style="165" hidden="1" customWidth="1"/>
    <col min="12" max="19" width="8.54296875" style="165" hidden="1" customWidth="1"/>
    <col min="20" max="24" width="0" style="165" hidden="1" customWidth="1"/>
    <col min="25" max="16384" width="8.54296875" style="165" hidden="1"/>
  </cols>
  <sheetData>
    <row r="1" spans="1:21" s="132" customFormat="1" ht="15" customHeight="1" x14ac:dyDescent="0.35">
      <c r="A1" s="127" t="str">
        <f>'User Select'!A1</f>
        <v>Arkansas Department of Human Services</v>
      </c>
      <c r="B1" s="128"/>
      <c r="C1" s="129"/>
      <c r="D1" s="129"/>
      <c r="E1" s="129"/>
      <c r="F1" s="129"/>
      <c r="G1" s="129"/>
      <c r="H1" s="129"/>
      <c r="I1" s="129"/>
      <c r="J1" s="130"/>
      <c r="K1" s="131" t="s">
        <v>33</v>
      </c>
      <c r="M1" s="133"/>
    </row>
    <row r="2" spans="1:21" s="138" customFormat="1" ht="15" customHeight="1" x14ac:dyDescent="0.35">
      <c r="A2" s="134" t="str">
        <f>'User Select'!A2</f>
        <v>Provider Cost and Wage Survey - 2025 Data Collection Tool</v>
      </c>
      <c r="B2" s="135"/>
      <c r="C2" s="136"/>
      <c r="D2" s="136"/>
      <c r="E2" s="136"/>
      <c r="F2" s="136"/>
      <c r="G2" s="136"/>
      <c r="H2" s="136"/>
      <c r="I2" s="136"/>
      <c r="J2" s="137"/>
      <c r="M2" s="139"/>
    </row>
    <row r="3" spans="1:21" s="132" customFormat="1" ht="15" customHeight="1" x14ac:dyDescent="0.35">
      <c r="A3" s="134" t="s">
        <v>148</v>
      </c>
      <c r="B3" s="140"/>
      <c r="C3" s="141"/>
      <c r="D3" s="141"/>
      <c r="E3" s="141"/>
      <c r="F3" s="141"/>
      <c r="G3" s="141"/>
      <c r="H3" s="141"/>
      <c r="I3" s="141"/>
      <c r="J3" s="142"/>
      <c r="M3" s="139"/>
    </row>
    <row r="4" spans="1:21" s="132" customFormat="1" ht="15" customHeight="1" x14ac:dyDescent="0.35">
      <c r="A4" s="143"/>
      <c r="B4" s="144"/>
      <c r="C4" s="145"/>
      <c r="D4" s="145"/>
      <c r="E4" s="145"/>
      <c r="F4" s="145"/>
      <c r="G4" s="145"/>
      <c r="H4" s="145"/>
      <c r="I4" s="145"/>
      <c r="J4" s="146"/>
      <c r="M4" s="139"/>
    </row>
    <row r="5" spans="1:21" s="132" customFormat="1" ht="15" customHeight="1" x14ac:dyDescent="0.35">
      <c r="A5" s="147" t="s">
        <v>149</v>
      </c>
      <c r="B5" s="148"/>
      <c r="C5" s="149"/>
      <c r="D5" s="149"/>
      <c r="E5" s="149"/>
      <c r="F5" s="149"/>
      <c r="G5" s="149"/>
      <c r="H5" s="149"/>
      <c r="I5" s="149"/>
      <c r="J5" s="150"/>
      <c r="L5" s="151"/>
      <c r="M5" s="152"/>
      <c r="N5" s="151"/>
      <c r="O5" s="151"/>
      <c r="P5" s="151"/>
      <c r="Q5" s="151"/>
      <c r="R5" s="151"/>
      <c r="S5" s="151"/>
      <c r="T5" s="151"/>
      <c r="U5" s="151"/>
    </row>
    <row r="6" spans="1:21" s="159" customFormat="1" ht="13" customHeight="1" x14ac:dyDescent="0.3">
      <c r="A6" s="153"/>
      <c r="B6" s="154"/>
      <c r="C6" s="154"/>
      <c r="D6" s="155"/>
      <c r="E6" s="155"/>
      <c r="F6" s="154"/>
      <c r="G6" s="156"/>
      <c r="H6" s="2"/>
      <c r="I6" s="156"/>
      <c r="J6" s="157"/>
      <c r="K6" s="42"/>
      <c r="L6" s="158"/>
      <c r="M6" s="152" t="str">
        <f>"Use your organization's reporting period for this section: "&amp;IF('1. Information and Attestation'!H19="Other","Most Recent Fiscal Period",'1. Information and Attestation'!H19)</f>
        <v>Use your organization's reporting period for this section: &lt;Select&gt;</v>
      </c>
      <c r="N6" s="158"/>
      <c r="O6" s="158"/>
      <c r="P6" s="158"/>
      <c r="Q6" s="158"/>
      <c r="R6" s="158"/>
      <c r="S6" s="158"/>
      <c r="T6" s="158"/>
      <c r="U6" s="158"/>
    </row>
    <row r="7" spans="1:21" ht="13" customHeight="1" x14ac:dyDescent="0.3">
      <c r="A7" s="160" t="s">
        <v>71</v>
      </c>
      <c r="B7" s="161"/>
      <c r="C7" s="161"/>
      <c r="D7" s="162"/>
      <c r="E7" s="162"/>
      <c r="F7" s="161"/>
      <c r="G7" s="163"/>
      <c r="H7" s="163"/>
      <c r="I7" s="163"/>
      <c r="J7" s="164"/>
      <c r="L7" s="166"/>
      <c r="M7" s="152" t="str">
        <f>"Report staffing information as of "&amp;TEXT('User Select'!$B$36,"mmmm d, yyyy")</f>
        <v>Report staffing information as of May 1, 2025</v>
      </c>
      <c r="N7" s="166"/>
      <c r="O7" s="166"/>
      <c r="P7" s="166"/>
      <c r="Q7" s="166"/>
      <c r="R7" s="166"/>
      <c r="S7" s="166"/>
      <c r="T7" s="166"/>
      <c r="U7" s="166"/>
    </row>
    <row r="8" spans="1:21" s="159" customFormat="1" ht="16" customHeight="1" x14ac:dyDescent="0.3">
      <c r="A8" s="817" t="s">
        <v>73</v>
      </c>
      <c r="B8" s="818"/>
      <c r="C8" s="818"/>
      <c r="D8" s="818"/>
      <c r="E8" s="818"/>
      <c r="F8" s="818"/>
      <c r="G8" s="818"/>
      <c r="H8" s="818"/>
      <c r="I8" s="818"/>
      <c r="J8" s="819"/>
      <c r="L8" s="158"/>
      <c r="M8" s="152"/>
      <c r="N8" s="158"/>
      <c r="O8" s="158"/>
      <c r="P8" s="158"/>
      <c r="Q8" s="158"/>
      <c r="R8" s="158"/>
      <c r="S8" s="158"/>
      <c r="T8" s="158"/>
      <c r="U8" s="158"/>
    </row>
    <row r="9" spans="1:21" s="159" customFormat="1" ht="16.5" customHeight="1" x14ac:dyDescent="0.3">
      <c r="A9" s="167" t="str">
        <f>IF('1. Information and Attestation'!H19="&lt;Select&gt;","PLEASE COMPLETE SECTION 2 ON WORKSHEET 1",M6)</f>
        <v>PLEASE COMPLETE SECTION 2 ON WORKSHEET 1</v>
      </c>
      <c r="B9" s="161"/>
      <c r="C9" s="161"/>
      <c r="D9" s="162"/>
      <c r="E9" s="162"/>
      <c r="F9" s="161"/>
      <c r="G9" s="163"/>
      <c r="H9" s="163"/>
      <c r="I9" s="163"/>
      <c r="J9" s="164"/>
      <c r="K9" s="168"/>
      <c r="L9" s="158"/>
      <c r="M9" s="152"/>
      <c r="N9" s="158"/>
      <c r="O9" s="158"/>
      <c r="P9" s="158"/>
      <c r="Q9" s="158"/>
      <c r="R9" s="158"/>
      <c r="S9" s="158"/>
      <c r="T9" s="158"/>
      <c r="U9" s="158"/>
    </row>
    <row r="10" spans="1:21" s="159" customFormat="1" ht="14.5" customHeight="1" x14ac:dyDescent="0.3">
      <c r="A10" s="153"/>
      <c r="B10" s="154"/>
      <c r="C10" s="154"/>
      <c r="D10" s="155"/>
      <c r="E10" s="155"/>
      <c r="F10" s="154"/>
      <c r="G10" s="156"/>
      <c r="H10" s="2"/>
      <c r="I10" s="156"/>
      <c r="J10" s="157"/>
      <c r="L10" s="158"/>
      <c r="M10" s="152"/>
      <c r="N10" s="158"/>
      <c r="O10" s="158"/>
      <c r="P10" s="158"/>
      <c r="Q10" s="158"/>
      <c r="R10" s="158"/>
      <c r="S10" s="158"/>
      <c r="T10" s="158"/>
      <c r="U10" s="158"/>
    </row>
    <row r="11" spans="1:21" ht="43" customHeight="1" x14ac:dyDescent="0.3">
      <c r="A11" s="169" t="s">
        <v>55</v>
      </c>
      <c r="B11" s="820" t="s">
        <v>150</v>
      </c>
      <c r="C11" s="821"/>
      <c r="D11" s="821"/>
      <c r="E11" s="155"/>
      <c r="F11" s="170" t="s">
        <v>151</v>
      </c>
      <c r="G11" s="154"/>
      <c r="H11" s="2"/>
      <c r="I11" s="156"/>
      <c r="J11" s="157"/>
      <c r="K11" s="171"/>
      <c r="L11" s="166"/>
      <c r="M11" s="166"/>
      <c r="N11" s="166"/>
      <c r="O11" s="166"/>
      <c r="P11" s="166"/>
      <c r="Q11" s="166"/>
      <c r="R11" s="166"/>
      <c r="S11" s="166"/>
      <c r="T11" s="166"/>
      <c r="U11" s="166"/>
    </row>
    <row r="12" spans="1:21" ht="14.5" customHeight="1" x14ac:dyDescent="0.25">
      <c r="A12" s="172"/>
      <c r="B12" s="173" t="s">
        <v>152</v>
      </c>
      <c r="C12" s="174" t="s">
        <v>153</v>
      </c>
      <c r="D12" s="175"/>
      <c r="E12" s="175"/>
      <c r="F12" s="176"/>
      <c r="G12" s="174"/>
      <c r="H12" s="177"/>
      <c r="I12" s="178"/>
      <c r="J12" s="179"/>
      <c r="K12" s="73"/>
      <c r="L12" s="166"/>
      <c r="M12" s="180"/>
      <c r="N12" s="166"/>
      <c r="O12" s="166"/>
      <c r="P12" s="166"/>
      <c r="Q12" s="166"/>
      <c r="R12" s="166"/>
      <c r="S12" s="166"/>
      <c r="T12" s="166"/>
      <c r="U12" s="166"/>
    </row>
    <row r="13" spans="1:21" ht="14.5" customHeight="1" x14ac:dyDescent="0.25">
      <c r="A13" s="153"/>
      <c r="B13" s="181" t="s">
        <v>154</v>
      </c>
      <c r="C13" s="154" t="s">
        <v>155</v>
      </c>
      <c r="D13" s="155"/>
      <c r="E13" s="155"/>
      <c r="F13" s="176"/>
      <c r="G13" s="154"/>
      <c r="H13" s="2"/>
      <c r="I13" s="156"/>
      <c r="J13" s="157"/>
    </row>
    <row r="14" spans="1:21" ht="14.5" customHeight="1" x14ac:dyDescent="0.25">
      <c r="A14" s="172"/>
      <c r="B14" s="173" t="s">
        <v>156</v>
      </c>
      <c r="C14" s="174" t="s">
        <v>157</v>
      </c>
      <c r="D14" s="175"/>
      <c r="E14" s="175"/>
      <c r="F14" s="182">
        <f>IFERROR(F12/F13,0)</f>
        <v>0</v>
      </c>
      <c r="G14" s="174"/>
      <c r="H14" s="177"/>
      <c r="I14" s="178"/>
      <c r="J14" s="179"/>
    </row>
    <row r="15" spans="1:21" ht="32.15" customHeight="1" x14ac:dyDescent="0.25">
      <c r="A15" s="822" t="s">
        <v>158</v>
      </c>
      <c r="B15" s="823"/>
      <c r="C15" s="823"/>
      <c r="D15" s="823"/>
      <c r="E15" s="823"/>
      <c r="F15" s="823"/>
      <c r="G15" s="823"/>
      <c r="H15" s="823"/>
      <c r="I15" s="156"/>
      <c r="J15" s="157"/>
    </row>
    <row r="16" spans="1:21" ht="14.5" customHeight="1" x14ac:dyDescent="0.25">
      <c r="A16" s="153"/>
      <c r="B16" s="154"/>
      <c r="C16" s="154"/>
      <c r="D16" s="155"/>
      <c r="E16" s="155"/>
      <c r="F16" s="154"/>
      <c r="G16" s="156"/>
      <c r="H16" s="156"/>
      <c r="I16" s="156"/>
      <c r="J16" s="157"/>
      <c r="N16" s="183" t="s">
        <v>136</v>
      </c>
    </row>
    <row r="17" spans="1:17" ht="14.5" customHeight="1" x14ac:dyDescent="0.35">
      <c r="A17" s="147" t="s">
        <v>159</v>
      </c>
      <c r="B17" s="148"/>
      <c r="C17" s="149"/>
      <c r="D17" s="149"/>
      <c r="E17" s="149"/>
      <c r="F17" s="149"/>
      <c r="G17" s="149"/>
      <c r="H17" s="149"/>
      <c r="I17" s="149"/>
      <c r="J17" s="150"/>
      <c r="N17" s="183"/>
    </row>
    <row r="18" spans="1:17" s="159" customFormat="1" ht="14.5" customHeight="1" x14ac:dyDescent="0.3">
      <c r="A18" s="184"/>
      <c r="B18" s="154"/>
      <c r="C18" s="154"/>
      <c r="D18" s="155"/>
      <c r="E18" s="155"/>
      <c r="F18" s="154"/>
      <c r="G18" s="156"/>
      <c r="H18" s="2"/>
      <c r="I18" s="156"/>
      <c r="J18" s="157"/>
      <c r="M18" s="139"/>
    </row>
    <row r="19" spans="1:17" ht="13" customHeight="1" x14ac:dyDescent="0.25">
      <c r="A19" s="160" t="s">
        <v>71</v>
      </c>
      <c r="B19" s="174"/>
      <c r="C19" s="174"/>
      <c r="D19" s="175"/>
      <c r="E19" s="175"/>
      <c r="F19" s="174"/>
      <c r="G19" s="178"/>
      <c r="H19" s="178"/>
      <c r="I19" s="178"/>
      <c r="J19" s="179"/>
    </row>
    <row r="20" spans="1:17" ht="80.5" customHeight="1" x14ac:dyDescent="0.25">
      <c r="A20" s="824" t="s">
        <v>160</v>
      </c>
      <c r="B20" s="825"/>
      <c r="C20" s="825"/>
      <c r="D20" s="825"/>
      <c r="E20" s="825"/>
      <c r="F20" s="825"/>
      <c r="G20" s="825"/>
      <c r="H20" s="825"/>
      <c r="I20" s="825"/>
      <c r="J20" s="826"/>
      <c r="K20" s="185"/>
      <c r="L20" s="186"/>
      <c r="M20" s="186"/>
      <c r="N20" s="186"/>
      <c r="O20" s="186"/>
      <c r="P20" s="186"/>
      <c r="Q20" s="186"/>
    </row>
    <row r="21" spans="1:17" ht="24.5" customHeight="1" x14ac:dyDescent="0.25">
      <c r="A21" s="167" t="str">
        <f>M7</f>
        <v>Report staffing information as of May 1, 2025</v>
      </c>
      <c r="B21" s="187"/>
      <c r="C21" s="187"/>
      <c r="D21" s="187"/>
      <c r="E21" s="187"/>
      <c r="F21" s="187"/>
      <c r="G21" s="187"/>
      <c r="H21" s="187"/>
      <c r="I21" s="187"/>
      <c r="J21" s="188"/>
      <c r="L21" s="186"/>
      <c r="M21" s="186"/>
      <c r="N21" s="186"/>
      <c r="O21" s="186"/>
      <c r="P21" s="186"/>
      <c r="Q21" s="186"/>
    </row>
    <row r="22" spans="1:17" customFormat="1" ht="16" customHeight="1" thickBot="1" x14ac:dyDescent="0.3">
      <c r="A22" s="189"/>
      <c r="B22" s="190"/>
      <c r="C22" s="190"/>
      <c r="D22" s="190"/>
      <c r="E22" s="190"/>
      <c r="F22" s="190"/>
      <c r="G22" s="190"/>
      <c r="H22" s="190"/>
      <c r="I22" s="190"/>
      <c r="J22" s="191"/>
      <c r="L22" s="186"/>
      <c r="M22" s="186"/>
      <c r="N22" s="186"/>
      <c r="O22" s="186"/>
      <c r="P22" s="186"/>
      <c r="Q22" s="186"/>
    </row>
    <row r="23" spans="1:17" customFormat="1" ht="16" customHeight="1" x14ac:dyDescent="0.3">
      <c r="A23" s="189"/>
      <c r="B23" s="190"/>
      <c r="C23" s="190"/>
      <c r="D23" s="192" t="s">
        <v>161</v>
      </c>
      <c r="E23" s="193"/>
      <c r="F23" s="193"/>
      <c r="G23" s="193"/>
      <c r="H23" s="193"/>
      <c r="I23" s="194"/>
      <c r="J23" s="191"/>
      <c r="K23" s="42"/>
      <c r="L23" s="186"/>
      <c r="M23" s="186"/>
      <c r="N23" s="186"/>
      <c r="O23" s="186"/>
      <c r="P23" s="186"/>
      <c r="Q23" s="186"/>
    </row>
    <row r="24" spans="1:17" customFormat="1" ht="30.75" customHeight="1" thickBot="1" x14ac:dyDescent="0.35">
      <c r="A24" s="189"/>
      <c r="B24" s="190"/>
      <c r="C24" s="190"/>
      <c r="D24" s="195" t="s">
        <v>162</v>
      </c>
      <c r="E24" s="196"/>
      <c r="F24" s="197" t="s">
        <v>163</v>
      </c>
      <c r="G24" s="198"/>
      <c r="H24" s="199" t="s">
        <v>164</v>
      </c>
      <c r="I24" s="200"/>
      <c r="J24" s="191"/>
      <c r="K24" s="201"/>
      <c r="L24" s="186"/>
      <c r="M24" s="186"/>
      <c r="N24" s="186"/>
      <c r="O24" s="186"/>
      <c r="P24" s="186"/>
      <c r="Q24" s="186"/>
    </row>
    <row r="25" spans="1:17" customFormat="1" ht="52" x14ac:dyDescent="0.3">
      <c r="A25" s="189"/>
      <c r="B25" s="190"/>
      <c r="C25" s="202" t="s">
        <v>165</v>
      </c>
      <c r="D25" s="203" t="s">
        <v>166</v>
      </c>
      <c r="E25" s="203" t="s">
        <v>167</v>
      </c>
      <c r="F25" s="203" t="s">
        <v>168</v>
      </c>
      <c r="G25" s="203" t="s">
        <v>169</v>
      </c>
      <c r="H25" s="203" t="s">
        <v>170</v>
      </c>
      <c r="I25" s="204" t="s">
        <v>171</v>
      </c>
      <c r="J25" s="191"/>
      <c r="K25" s="205"/>
      <c r="L25" s="186"/>
      <c r="M25" s="186"/>
    </row>
    <row r="26" spans="1:17" customFormat="1" x14ac:dyDescent="0.3">
      <c r="A26" s="189"/>
      <c r="B26" s="190"/>
      <c r="C26" s="206"/>
      <c r="D26" s="207" t="s">
        <v>172</v>
      </c>
      <c r="E26" s="207" t="s">
        <v>173</v>
      </c>
      <c r="F26" s="207" t="s">
        <v>174</v>
      </c>
      <c r="G26" s="207" t="s">
        <v>175</v>
      </c>
      <c r="H26" s="207" t="s">
        <v>176</v>
      </c>
      <c r="I26" s="208" t="s">
        <v>177</v>
      </c>
      <c r="J26" s="191"/>
      <c r="K26" s="201"/>
      <c r="L26" s="77" t="s">
        <v>136</v>
      </c>
    </row>
    <row r="27" spans="1:17" customFormat="1" ht="28" customHeight="1" x14ac:dyDescent="0.25">
      <c r="A27" s="189"/>
      <c r="B27" s="190"/>
      <c r="C27" s="209" t="s">
        <v>178</v>
      </c>
      <c r="D27" s="210"/>
      <c r="E27" s="211"/>
      <c r="F27" s="212"/>
      <c r="G27" s="211"/>
      <c r="H27" s="213" t="str">
        <f t="shared" ref="H27:H52" si="0">IF(OR(D27&lt;&gt;"",F27&lt;&gt;""),SUM(D27,F27),"")</f>
        <v/>
      </c>
      <c r="I27" s="214"/>
      <c r="J27" s="191"/>
      <c r="K27" s="4"/>
      <c r="L27" s="215"/>
    </row>
    <row r="28" spans="1:17" customFormat="1" ht="26.5" customHeight="1" x14ac:dyDescent="0.25">
      <c r="A28" s="189"/>
      <c r="B28" s="190"/>
      <c r="C28" s="216" t="s">
        <v>179</v>
      </c>
      <c r="D28" s="217"/>
      <c r="E28" s="218"/>
      <c r="F28" s="219"/>
      <c r="G28" s="218"/>
      <c r="H28" s="220" t="str">
        <f t="shared" si="0"/>
        <v/>
      </c>
      <c r="I28" s="221"/>
      <c r="J28" s="191"/>
      <c r="K28" s="4"/>
    </row>
    <row r="29" spans="1:17" customFormat="1" ht="13" customHeight="1" x14ac:dyDescent="0.25">
      <c r="A29" s="189"/>
      <c r="B29" s="190"/>
      <c r="C29" s="222" t="s">
        <v>180</v>
      </c>
      <c r="D29" s="217"/>
      <c r="E29" s="218"/>
      <c r="F29" s="219"/>
      <c r="G29" s="218"/>
      <c r="H29" s="220" t="str">
        <f t="shared" si="0"/>
        <v/>
      </c>
      <c r="I29" s="221"/>
      <c r="J29" s="191"/>
    </row>
    <row r="30" spans="1:17" customFormat="1" ht="13" customHeight="1" x14ac:dyDescent="0.25">
      <c r="A30" s="189"/>
      <c r="B30" s="190"/>
      <c r="C30" s="223" t="s">
        <v>181</v>
      </c>
      <c r="D30" s="217"/>
      <c r="E30" s="218"/>
      <c r="F30" s="219"/>
      <c r="G30" s="218"/>
      <c r="H30" s="220" t="str">
        <f t="shared" si="0"/>
        <v/>
      </c>
      <c r="I30" s="221"/>
      <c r="J30" s="191"/>
      <c r="M30" s="4"/>
    </row>
    <row r="31" spans="1:17" customFormat="1" ht="13" customHeight="1" x14ac:dyDescent="0.25">
      <c r="A31" s="189"/>
      <c r="B31" s="190"/>
      <c r="C31" s="222" t="s">
        <v>182</v>
      </c>
      <c r="D31" s="217"/>
      <c r="E31" s="218"/>
      <c r="F31" s="219"/>
      <c r="G31" s="218"/>
      <c r="H31" s="220" t="str">
        <f t="shared" si="0"/>
        <v/>
      </c>
      <c r="I31" s="221"/>
      <c r="J31" s="191"/>
    </row>
    <row r="32" spans="1:17" customFormat="1" ht="13" customHeight="1" x14ac:dyDescent="0.25">
      <c r="A32" s="189"/>
      <c r="B32" s="190"/>
      <c r="C32" s="223" t="s">
        <v>183</v>
      </c>
      <c r="D32" s="217"/>
      <c r="E32" s="218"/>
      <c r="F32" s="219"/>
      <c r="G32" s="218"/>
      <c r="H32" s="220" t="str">
        <f t="shared" si="0"/>
        <v/>
      </c>
      <c r="I32" s="221"/>
      <c r="J32" s="191"/>
    </row>
    <row r="33" spans="1:11" customFormat="1" ht="13" customHeight="1" x14ac:dyDescent="0.25">
      <c r="A33" s="189"/>
      <c r="B33" s="190"/>
      <c r="C33" s="222" t="s">
        <v>184</v>
      </c>
      <c r="D33" s="217"/>
      <c r="E33" s="218"/>
      <c r="F33" s="219"/>
      <c r="G33" s="218"/>
      <c r="H33" s="220" t="str">
        <f t="shared" si="0"/>
        <v/>
      </c>
      <c r="I33" s="221"/>
      <c r="J33" s="191"/>
    </row>
    <row r="34" spans="1:11" customFormat="1" ht="13" customHeight="1" x14ac:dyDescent="0.25">
      <c r="A34" s="189"/>
      <c r="B34" s="190"/>
      <c r="C34" s="223" t="s">
        <v>185</v>
      </c>
      <c r="D34" s="217"/>
      <c r="E34" s="218"/>
      <c r="F34" s="219"/>
      <c r="G34" s="218"/>
      <c r="H34" s="220" t="str">
        <f t="shared" si="0"/>
        <v/>
      </c>
      <c r="I34" s="221"/>
      <c r="J34" s="191"/>
      <c r="K34" s="4"/>
    </row>
    <row r="35" spans="1:11" customFormat="1" ht="13" customHeight="1" x14ac:dyDescent="0.25">
      <c r="A35" s="189"/>
      <c r="B35" s="190"/>
      <c r="C35" s="222" t="s">
        <v>186</v>
      </c>
      <c r="D35" s="217"/>
      <c r="E35" s="218"/>
      <c r="F35" s="219"/>
      <c r="G35" s="218"/>
      <c r="H35" s="220" t="str">
        <f t="shared" si="0"/>
        <v/>
      </c>
      <c r="I35" s="221"/>
      <c r="J35" s="191"/>
    </row>
    <row r="36" spans="1:11" customFormat="1" ht="13" customHeight="1" x14ac:dyDescent="0.25">
      <c r="A36" s="189"/>
      <c r="B36" s="190"/>
      <c r="C36" s="223" t="s">
        <v>187</v>
      </c>
      <c r="D36" s="217"/>
      <c r="E36" s="218"/>
      <c r="F36" s="219"/>
      <c r="G36" s="218"/>
      <c r="H36" s="220" t="str">
        <f t="shared" si="0"/>
        <v/>
      </c>
      <c r="I36" s="221"/>
      <c r="J36" s="191"/>
    </row>
    <row r="37" spans="1:11" customFormat="1" ht="13" customHeight="1" x14ac:dyDescent="0.25">
      <c r="A37" s="189"/>
      <c r="B37" s="190"/>
      <c r="C37" s="222" t="s">
        <v>188</v>
      </c>
      <c r="D37" s="217"/>
      <c r="E37" s="218"/>
      <c r="F37" s="219"/>
      <c r="G37" s="218"/>
      <c r="H37" s="220" t="str">
        <f t="shared" si="0"/>
        <v/>
      </c>
      <c r="I37" s="221"/>
      <c r="J37" s="191"/>
    </row>
    <row r="38" spans="1:11" customFormat="1" ht="13" customHeight="1" x14ac:dyDescent="0.25">
      <c r="A38" s="189"/>
      <c r="B38" s="190"/>
      <c r="C38" s="223" t="s">
        <v>189</v>
      </c>
      <c r="D38" s="217"/>
      <c r="E38" s="218"/>
      <c r="F38" s="219"/>
      <c r="G38" s="218"/>
      <c r="H38" s="220" t="str">
        <f t="shared" si="0"/>
        <v/>
      </c>
      <c r="I38" s="221"/>
      <c r="J38" s="191"/>
    </row>
    <row r="39" spans="1:11" customFormat="1" ht="13" customHeight="1" x14ac:dyDescent="0.25">
      <c r="A39" s="189"/>
      <c r="B39" s="190"/>
      <c r="C39" s="222" t="s">
        <v>190</v>
      </c>
      <c r="D39" s="217"/>
      <c r="E39" s="218"/>
      <c r="F39" s="219"/>
      <c r="G39" s="218"/>
      <c r="H39" s="220" t="str">
        <f t="shared" si="0"/>
        <v/>
      </c>
      <c r="I39" s="221"/>
      <c r="J39" s="191"/>
    </row>
    <row r="40" spans="1:11" customFormat="1" ht="13" customHeight="1" x14ac:dyDescent="0.25">
      <c r="A40" s="189"/>
      <c r="B40" s="190"/>
      <c r="C40" s="223" t="s">
        <v>191</v>
      </c>
      <c r="D40" s="217"/>
      <c r="E40" s="218"/>
      <c r="F40" s="219"/>
      <c r="G40" s="218"/>
      <c r="H40" s="220" t="str">
        <f t="shared" si="0"/>
        <v/>
      </c>
      <c r="I40" s="221"/>
      <c r="J40" s="191"/>
    </row>
    <row r="41" spans="1:11" customFormat="1" ht="13" customHeight="1" x14ac:dyDescent="0.25">
      <c r="A41" s="189"/>
      <c r="B41" s="190"/>
      <c r="C41" s="222" t="s">
        <v>192</v>
      </c>
      <c r="D41" s="217"/>
      <c r="E41" s="218"/>
      <c r="F41" s="219"/>
      <c r="G41" s="218"/>
      <c r="H41" s="220" t="str">
        <f t="shared" si="0"/>
        <v/>
      </c>
      <c r="I41" s="221"/>
      <c r="J41" s="191"/>
    </row>
    <row r="42" spans="1:11" customFormat="1" ht="13" customHeight="1" x14ac:dyDescent="0.25">
      <c r="A42" s="189"/>
      <c r="B42" s="190"/>
      <c r="C42" s="223" t="s">
        <v>193</v>
      </c>
      <c r="D42" s="217"/>
      <c r="E42" s="218"/>
      <c r="F42" s="219"/>
      <c r="G42" s="218"/>
      <c r="H42" s="220" t="str">
        <f t="shared" si="0"/>
        <v/>
      </c>
      <c r="I42" s="221"/>
      <c r="J42" s="191"/>
    </row>
    <row r="43" spans="1:11" customFormat="1" ht="13" customHeight="1" x14ac:dyDescent="0.25">
      <c r="A43" s="189"/>
      <c r="B43" s="190"/>
      <c r="C43" s="222" t="s">
        <v>194</v>
      </c>
      <c r="D43" s="217"/>
      <c r="E43" s="218"/>
      <c r="F43" s="219"/>
      <c r="G43" s="218"/>
      <c r="H43" s="220" t="str">
        <f t="shared" si="0"/>
        <v/>
      </c>
      <c r="I43" s="221"/>
      <c r="J43" s="191"/>
    </row>
    <row r="44" spans="1:11" customFormat="1" ht="13" customHeight="1" x14ac:dyDescent="0.25">
      <c r="A44" s="189"/>
      <c r="B44" s="190"/>
      <c r="C44" s="223" t="s">
        <v>195</v>
      </c>
      <c r="D44" s="217"/>
      <c r="E44" s="218"/>
      <c r="F44" s="219"/>
      <c r="G44" s="218"/>
      <c r="H44" s="220" t="str">
        <f t="shared" si="0"/>
        <v/>
      </c>
      <c r="I44" s="221"/>
      <c r="J44" s="191"/>
    </row>
    <row r="45" spans="1:11" customFormat="1" ht="13" customHeight="1" x14ac:dyDescent="0.25">
      <c r="A45" s="189"/>
      <c r="B45" s="190"/>
      <c r="C45" s="222" t="s">
        <v>196</v>
      </c>
      <c r="D45" s="217"/>
      <c r="E45" s="218"/>
      <c r="F45" s="219"/>
      <c r="G45" s="218"/>
      <c r="H45" s="220" t="str">
        <f t="shared" si="0"/>
        <v/>
      </c>
      <c r="I45" s="221"/>
      <c r="J45" s="191"/>
    </row>
    <row r="46" spans="1:11" customFormat="1" ht="13" customHeight="1" x14ac:dyDescent="0.25">
      <c r="A46" s="189"/>
      <c r="B46" s="190"/>
      <c r="C46" s="223" t="s">
        <v>197</v>
      </c>
      <c r="D46" s="217"/>
      <c r="E46" s="218"/>
      <c r="F46" s="219"/>
      <c r="G46" s="218"/>
      <c r="H46" s="220" t="str">
        <f t="shared" si="0"/>
        <v/>
      </c>
      <c r="I46" s="221"/>
      <c r="J46" s="191"/>
    </row>
    <row r="47" spans="1:11" customFormat="1" ht="13" customHeight="1" x14ac:dyDescent="0.25">
      <c r="A47" s="189"/>
      <c r="B47" s="190"/>
      <c r="C47" s="224" t="s">
        <v>198</v>
      </c>
      <c r="D47" s="217"/>
      <c r="E47" s="218"/>
      <c r="F47" s="219"/>
      <c r="G47" s="218"/>
      <c r="H47" s="220" t="str">
        <f t="shared" si="0"/>
        <v/>
      </c>
      <c r="I47" s="221"/>
      <c r="J47" s="191"/>
    </row>
    <row r="48" spans="1:11" customFormat="1" ht="13" customHeight="1" x14ac:dyDescent="0.25">
      <c r="A48" s="189"/>
      <c r="B48" s="190"/>
      <c r="C48" s="224" t="s">
        <v>198</v>
      </c>
      <c r="D48" s="217"/>
      <c r="E48" s="218"/>
      <c r="F48" s="219"/>
      <c r="G48" s="218"/>
      <c r="H48" s="220" t="str">
        <f t="shared" si="0"/>
        <v/>
      </c>
      <c r="I48" s="221"/>
      <c r="J48" s="191"/>
    </row>
    <row r="49" spans="1:24" customFormat="1" ht="13" customHeight="1" x14ac:dyDescent="0.25">
      <c r="A49" s="189"/>
      <c r="B49" s="190"/>
      <c r="C49" s="224" t="s">
        <v>198</v>
      </c>
      <c r="D49" s="217"/>
      <c r="E49" s="218"/>
      <c r="F49" s="219"/>
      <c r="G49" s="218"/>
      <c r="H49" s="220" t="str">
        <f t="shared" si="0"/>
        <v/>
      </c>
      <c r="I49" s="221"/>
      <c r="J49" s="191"/>
    </row>
    <row r="50" spans="1:24" customFormat="1" ht="13" customHeight="1" x14ac:dyDescent="0.25">
      <c r="A50" s="189"/>
      <c r="B50" s="190"/>
      <c r="C50" s="224" t="s">
        <v>198</v>
      </c>
      <c r="D50" s="217"/>
      <c r="E50" s="218"/>
      <c r="F50" s="219"/>
      <c r="G50" s="218"/>
      <c r="H50" s="220" t="str">
        <f t="shared" si="0"/>
        <v/>
      </c>
      <c r="I50" s="221"/>
      <c r="J50" s="191"/>
    </row>
    <row r="51" spans="1:24" customFormat="1" ht="13" customHeight="1" x14ac:dyDescent="0.25">
      <c r="A51" s="189"/>
      <c r="B51" s="190"/>
      <c r="C51" s="224" t="s">
        <v>198</v>
      </c>
      <c r="D51" s="217"/>
      <c r="E51" s="218"/>
      <c r="F51" s="219"/>
      <c r="G51" s="218"/>
      <c r="H51" s="220" t="str">
        <f t="shared" si="0"/>
        <v/>
      </c>
      <c r="I51" s="221"/>
      <c r="J51" s="191"/>
    </row>
    <row r="52" spans="1:24" customFormat="1" ht="13" customHeight="1" thickBot="1" x14ac:dyDescent="0.3">
      <c r="A52" s="225"/>
      <c r="B52" s="154"/>
      <c r="C52" s="226" t="s">
        <v>198</v>
      </c>
      <c r="D52" s="227"/>
      <c r="E52" s="228"/>
      <c r="F52" s="229"/>
      <c r="G52" s="228"/>
      <c r="H52" s="230" t="str">
        <f t="shared" si="0"/>
        <v/>
      </c>
      <c r="I52" s="231"/>
      <c r="J52" s="157"/>
    </row>
    <row r="53" spans="1:24" customFormat="1" ht="13" customHeight="1" x14ac:dyDescent="0.25">
      <c r="A53" s="225"/>
      <c r="B53" s="154"/>
      <c r="C53" s="2"/>
      <c r="D53" s="2"/>
      <c r="E53" s="2"/>
      <c r="F53" s="2"/>
      <c r="G53" s="2"/>
      <c r="H53" s="2"/>
      <c r="I53" s="2"/>
      <c r="J53" s="157"/>
    </row>
    <row r="54" spans="1:24" ht="12.75" customHeight="1" thickBot="1" x14ac:dyDescent="0.3">
      <c r="A54" s="232"/>
      <c r="B54" s="233"/>
      <c r="C54" s="234"/>
      <c r="D54" s="235"/>
      <c r="E54" s="236"/>
      <c r="F54" s="235"/>
      <c r="G54" s="236"/>
      <c r="H54" s="235"/>
      <c r="I54" s="235"/>
      <c r="J54" s="237"/>
      <c r="K54"/>
      <c r="N54"/>
      <c r="O54"/>
      <c r="P54"/>
      <c r="Q54"/>
      <c r="R54"/>
      <c r="S54"/>
      <c r="T54"/>
      <c r="U54"/>
      <c r="V54"/>
      <c r="W54"/>
      <c r="X54"/>
    </row>
    <row r="55" spans="1:24" ht="25.5" customHeight="1" x14ac:dyDescent="0.25">
      <c r="A55" s="238"/>
      <c r="D55" s="239"/>
      <c r="E55" s="239"/>
      <c r="J55" s="125" t="str">
        <f>'User Select'!B40</f>
        <v>June 13, 2025</v>
      </c>
      <c r="K55"/>
      <c r="N55"/>
      <c r="O55"/>
      <c r="P55"/>
      <c r="Q55"/>
      <c r="R55"/>
      <c r="S55"/>
      <c r="T55"/>
      <c r="U55"/>
      <c r="V55"/>
      <c r="W55"/>
      <c r="X55"/>
    </row>
    <row r="56" spans="1:24" ht="13" customHeight="1" x14ac:dyDescent="0.25"/>
    <row r="57" spans="1:24" ht="13" hidden="1" customHeight="1" x14ac:dyDescent="0.35">
      <c r="A57" s="240" t="s">
        <v>33</v>
      </c>
    </row>
    <row r="59" spans="1:24" ht="13" hidden="1" customHeight="1" x14ac:dyDescent="0.25">
      <c r="A59" s="165"/>
    </row>
  </sheetData>
  <sheetProtection algorithmName="SHA-512" hashValue="l4VPXDUnDwUQwqMLEnl768A8lhjySqgAStf+ri2SdKhqVBGzjY6o0fv6AdpEs3bYtgk3RjdOk7nIFrTeW1LOhg==" saltValue="NQ1q/UeYqI6ahRquHGfDsQ==" spinCount="100000" sheet="1" objects="1" scenarios="1" formatRows="0"/>
  <mergeCells count="4">
    <mergeCell ref="A8:J8"/>
    <mergeCell ref="B11:D11"/>
    <mergeCell ref="A15:H15"/>
    <mergeCell ref="A20:J20"/>
  </mergeCells>
  <dataValidations count="11">
    <dataValidation allowBlank="1" showInputMessage="1" showErrorMessage="1" prompt="This staff type includes I/DD and behavioral health staff that work directly with members" sqref="C27:C28" xr:uid="{4E6853A8-BE82-4E3E-82D9-C954B4F721F1}"/>
    <dataValidation type="decimal" operator="greaterThan" allowBlank="1" showInputMessage="1" showErrorMessage="1" error="Please enter a value greater than 0." prompt="Report the total number of unfilled FTEs in each staff type, as of 5/1/2025. Please exclude vacant FCT FTEs." sqref="I27:I52" xr:uid="{54E9AE56-1124-4A18-9902-C4EB00F42725}">
      <formula1>-0.1</formula1>
    </dataValidation>
    <dataValidation allowBlank="1" showInputMessage="1" showErrorMessage="1" prompt="Represents the total number of filled non-supervisory FTEs in each staff type, excluding FCT team members, as of 5/1/2025." sqref="H27:H52" xr:uid="{54C4CEE8-4D40-44C6-836D-B76D621441BB}"/>
    <dataValidation type="decimal" operator="greaterThanOrEqual" allowBlank="1" showInputMessage="1" showErrorMessage="1" error="Please enter a value greater than 0." prompt="Report the average hourly rate for all non-supervisory contracted employees in each staff type, as of 5/1/2025. Please exclude FCT team members." sqref="G27:G52" xr:uid="{440D5363-F0A1-4818-94F6-3A08EFB786BF}">
      <formula1>0</formula1>
    </dataValidation>
    <dataValidation type="decimal" operator="greaterThanOrEqual" allowBlank="1" showInputMessage="1" showErrorMessage="1" error="Please enter a value greater than 0." prompt="Report the total number of filled FTEs for all non-supervisory contracted employees in each staff type, as of 5/1/2025. Please exclude FCT team members." sqref="F27:F52" xr:uid="{2FFA7FD3-BFDE-4B1E-B504-04088B069798}">
      <formula1>0</formula1>
    </dataValidation>
    <dataValidation type="decimal" operator="greaterThanOrEqual" allowBlank="1" showInputMessage="1" showErrorMessage="1" error="Please enter a value greater than 0." prompt="Report the average hourly wage for all non-supervisory non-contracted employees in each staff type, as of 5/1/2025. Please exclude FCT team members." sqref="E27:E52" xr:uid="{3F80C9C5-C319-4B1D-B60F-E68FD7C5B0DE}">
      <formula1>0</formula1>
    </dataValidation>
    <dataValidation type="decimal" operator="greaterThanOrEqual" allowBlank="1" showInputMessage="1" showErrorMessage="1" error="Please enter a value greater than 0." prompt="Report the total number of filled FTEs for all non-supervisory non-contracted employees in each staff type, as of 5/1/2025. Please exclude FCT team members." sqref="D27:D52" xr:uid="{C02B829C-A2EE-46C4-8E6E-9DA66123FA93}">
      <formula1>0</formula1>
    </dataValidation>
    <dataValidation operator="greaterThan" allowBlank="1" showInputMessage="1" showErrorMessage="1" sqref="A53:J54 A22:I22 A23:C24 A25:B52 J22:J52" xr:uid="{09D3D94B-6288-452F-8552-472DCD84B5F4}"/>
    <dataValidation type="decimal" operator="greaterThanOrEqual" allowBlank="1" showInputMessage="1" showErrorMessage="1" error="Please enter a value greater than 0." prompt="Report the average number of direct care employees working at the organization during the reporting period." sqref="F13" xr:uid="{047710B1-C639-447A-877B-E054D264E923}">
      <formula1>0</formula1>
    </dataValidation>
    <dataValidation type="decimal" operator="greaterThanOrEqual" allowBlank="1" showInputMessage="1" showErrorMessage="1" error="Please enter a value greater than 0." prompt="Report the number of direct care employees that separated from the organization during the reporting period." sqref="F12" xr:uid="{B0F52E38-44C8-46DE-B761-8C39938C2368}">
      <formula1>0</formula1>
    </dataValidation>
    <dataValidation allowBlank="1" showInputMessage="1" showErrorMessage="1" errorTitle="Number Format" error="Reported values should be only whole numbers and be no more than 50 hours. " prompt="Represents the entity's turnover rate for the reporting period." sqref="F14" xr:uid="{5A3A201D-3348-4123-B663-59AAB4A879E7}"/>
  </dataValidations>
  <printOptions horizontalCentered="1"/>
  <pageMargins left="0.25" right="0.25" top="0.6" bottom="0.6" header="0.25" footer="0.25"/>
  <pageSetup scale="52" orientation="landscape" r:id="rId1"/>
  <headerFooter>
    <oddFooter>&amp;L&amp;"Arial,Regular"&amp;10&amp;A&amp;C&amp;"Arial,Bold"&amp;10Milliman&amp;R&amp;"Arial,Regular"&amp;10Page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88C06-22E1-4F17-AB7E-B333C4C9C0FB}">
  <sheetPr codeName="Sheet14">
    <pageSetUpPr fitToPage="1"/>
  </sheetPr>
  <dimension ref="A1:O55"/>
  <sheetViews>
    <sheetView showGridLines="0" zoomScale="90" zoomScaleNormal="90" zoomScalePageLayoutView="85" workbookViewId="0"/>
  </sheetViews>
  <sheetFormatPr defaultColWidth="0" defaultRowHeight="13" customHeight="1" zeroHeight="1" x14ac:dyDescent="0.25"/>
  <cols>
    <col min="1" max="1" width="3.1796875" style="242" customWidth="1"/>
    <col min="2" max="2" width="3.1796875" style="238" customWidth="1"/>
    <col min="3" max="3" width="99.6328125" style="238" customWidth="1"/>
    <col min="4" max="5" width="16.54296875" style="241" customWidth="1"/>
    <col min="6" max="8" width="16.54296875" style="238" customWidth="1"/>
    <col min="9" max="9" width="4.6328125" style="238" customWidth="1"/>
    <col min="10" max="10" width="13.1796875" style="165" hidden="1" customWidth="1"/>
    <col min="11" max="15" width="0" style="165" hidden="1" customWidth="1"/>
    <col min="16" max="16384" width="8.54296875" style="165" hidden="1"/>
  </cols>
  <sheetData>
    <row r="1" spans="1:15" s="132" customFormat="1" ht="15" customHeight="1" x14ac:dyDescent="0.35">
      <c r="A1" s="127" t="str">
        <f>'User Select'!A1</f>
        <v>Arkansas Department of Human Services</v>
      </c>
      <c r="B1" s="128"/>
      <c r="C1" s="129"/>
      <c r="D1" s="129"/>
      <c r="E1" s="129"/>
      <c r="F1" s="129"/>
      <c r="G1" s="243"/>
      <c r="H1" s="129"/>
      <c r="I1" s="130"/>
      <c r="J1" s="131" t="s">
        <v>33</v>
      </c>
      <c r="L1" s="133"/>
    </row>
    <row r="2" spans="1:15" s="138" customFormat="1" ht="15" customHeight="1" x14ac:dyDescent="0.35">
      <c r="A2" s="134" t="str">
        <f>'User Select'!A2</f>
        <v>Provider Cost and Wage Survey - 2025 Data Collection Tool</v>
      </c>
      <c r="B2" s="135"/>
      <c r="C2" s="136"/>
      <c r="D2" s="136"/>
      <c r="E2" s="136"/>
      <c r="F2" s="136"/>
      <c r="G2" s="136"/>
      <c r="H2" s="136"/>
      <c r="I2" s="137"/>
      <c r="L2" s="139"/>
    </row>
    <row r="3" spans="1:15" s="132" customFormat="1" ht="15" customHeight="1" x14ac:dyDescent="0.35">
      <c r="A3" s="134" t="s">
        <v>199</v>
      </c>
      <c r="B3" s="140"/>
      <c r="C3" s="141"/>
      <c r="D3" s="141"/>
      <c r="E3" s="141"/>
      <c r="F3" s="141"/>
      <c r="G3" s="141"/>
      <c r="H3" s="141"/>
      <c r="I3" s="142"/>
      <c r="L3" s="139"/>
    </row>
    <row r="4" spans="1:15" s="132" customFormat="1" ht="15" customHeight="1" x14ac:dyDescent="0.35">
      <c r="A4" s="244"/>
      <c r="B4" s="245"/>
      <c r="C4" s="246"/>
      <c r="D4" s="246"/>
      <c r="E4" s="246"/>
      <c r="F4" s="246"/>
      <c r="G4" s="246"/>
      <c r="H4" s="246"/>
      <c r="I4" s="247"/>
      <c r="L4" s="139"/>
    </row>
    <row r="5" spans="1:15" s="132" customFormat="1" ht="15" customHeight="1" x14ac:dyDescent="0.35">
      <c r="A5" s="147" t="s">
        <v>200</v>
      </c>
      <c r="B5" s="248"/>
      <c r="C5" s="249"/>
      <c r="D5" s="249"/>
      <c r="E5" s="249"/>
      <c r="F5" s="249"/>
      <c r="G5" s="249"/>
      <c r="H5" s="249"/>
      <c r="I5" s="250"/>
      <c r="L5" s="139"/>
    </row>
    <row r="6" spans="1:15" s="132" customFormat="1" ht="15" customHeight="1" x14ac:dyDescent="0.35">
      <c r="A6" s="251"/>
      <c r="B6" s="252"/>
      <c r="C6" s="253"/>
      <c r="D6" s="253"/>
      <c r="E6" s="253"/>
      <c r="F6" s="253"/>
      <c r="G6" s="253"/>
      <c r="H6" s="253"/>
      <c r="I6" s="254"/>
      <c r="L6" s="139"/>
    </row>
    <row r="7" spans="1:15" s="159" customFormat="1" ht="12" customHeight="1" x14ac:dyDescent="0.3">
      <c r="A7" s="160" t="s">
        <v>71</v>
      </c>
      <c r="B7" s="174"/>
      <c r="C7" s="174"/>
      <c r="D7" s="175"/>
      <c r="E7" s="175"/>
      <c r="F7" s="174"/>
      <c r="G7" s="178"/>
      <c r="H7" s="178"/>
      <c r="I7" s="179"/>
      <c r="L7" s="139"/>
    </row>
    <row r="8" spans="1:15" ht="84" customHeight="1" x14ac:dyDescent="0.25">
      <c r="A8" s="827" t="s">
        <v>201</v>
      </c>
      <c r="B8" s="828"/>
      <c r="C8" s="828"/>
      <c r="D8" s="828"/>
      <c r="E8" s="828"/>
      <c r="F8" s="828"/>
      <c r="G8" s="828"/>
      <c r="H8" s="828"/>
      <c r="I8" s="829"/>
      <c r="J8" s="185"/>
      <c r="L8" s="139"/>
    </row>
    <row r="9" spans="1:15" s="159" customFormat="1" ht="24.5" customHeight="1" x14ac:dyDescent="0.3">
      <c r="A9" s="167" t="str">
        <f>'2. Direct Care Staff'!A21</f>
        <v>Report staffing information as of May 1, 2025</v>
      </c>
      <c r="B9" s="187"/>
      <c r="C9" s="187"/>
      <c r="D9" s="187"/>
      <c r="E9" s="187"/>
      <c r="F9" s="187"/>
      <c r="G9" s="187"/>
      <c r="H9" s="187"/>
      <c r="I9" s="188"/>
      <c r="L9" s="139"/>
    </row>
    <row r="10" spans="1:15" s="159" customFormat="1" ht="13.5" customHeight="1" thickBot="1" x14ac:dyDescent="0.35">
      <c r="A10" s="189"/>
      <c r="B10" s="190"/>
      <c r="C10" s="190"/>
      <c r="D10" s="255"/>
      <c r="E10" s="256"/>
      <c r="F10" s="256"/>
      <c r="G10" s="257"/>
      <c r="H10" s="258"/>
      <c r="I10" s="191"/>
      <c r="J10"/>
    </row>
    <row r="11" spans="1:15" s="159" customFormat="1" ht="19" customHeight="1" x14ac:dyDescent="0.3">
      <c r="A11" s="189"/>
      <c r="B11" s="190"/>
      <c r="C11" s="191"/>
      <c r="D11" s="259" t="s">
        <v>202</v>
      </c>
      <c r="E11" s="259"/>
      <c r="F11" s="259"/>
      <c r="G11" s="193"/>
      <c r="H11" s="260"/>
      <c r="I11" s="191"/>
      <c r="J11"/>
    </row>
    <row r="12" spans="1:15" ht="27.75" customHeight="1" thickBot="1" x14ac:dyDescent="0.35">
      <c r="A12" s="189"/>
      <c r="B12" s="190"/>
      <c r="C12" s="261"/>
      <c r="D12" s="195" t="s">
        <v>162</v>
      </c>
      <c r="E12" s="262"/>
      <c r="F12" s="263" t="s">
        <v>163</v>
      </c>
      <c r="G12" s="264"/>
      <c r="H12" s="265" t="s">
        <v>164</v>
      </c>
      <c r="I12" s="191"/>
      <c r="J12"/>
      <c r="K12" s="159"/>
      <c r="L12" s="159"/>
      <c r="M12" s="159"/>
      <c r="N12" s="159"/>
      <c r="O12" s="159"/>
    </row>
    <row r="13" spans="1:15" ht="59.15" customHeight="1" x14ac:dyDescent="0.3">
      <c r="A13" s="189"/>
      <c r="B13" s="190"/>
      <c r="C13" s="266" t="str">
        <f>'2. Direct Care Staff'!C25</f>
        <v>Direct or Clinical Care Staff Type ("staff type")</v>
      </c>
      <c r="D13" s="267" t="s">
        <v>168</v>
      </c>
      <c r="E13" s="268" t="s">
        <v>167</v>
      </c>
      <c r="F13" s="268" t="s">
        <v>168</v>
      </c>
      <c r="G13" s="268" t="s">
        <v>169</v>
      </c>
      <c r="H13" s="268" t="s">
        <v>170</v>
      </c>
      <c r="I13" s="191"/>
      <c r="J13"/>
      <c r="K13" s="159"/>
      <c r="L13" s="159"/>
      <c r="M13" s="159"/>
      <c r="N13" s="159"/>
      <c r="O13" s="159"/>
    </row>
    <row r="14" spans="1:15" ht="13" customHeight="1" x14ac:dyDescent="0.25">
      <c r="A14" s="189"/>
      <c r="B14" s="190"/>
      <c r="C14" s="206"/>
      <c r="D14" s="269" t="s">
        <v>172</v>
      </c>
      <c r="E14" s="207" t="s">
        <v>173</v>
      </c>
      <c r="F14" s="207" t="s">
        <v>174</v>
      </c>
      <c r="G14" s="207" t="s">
        <v>175</v>
      </c>
      <c r="H14" s="207" t="s">
        <v>176</v>
      </c>
      <c r="I14" s="191"/>
      <c r="J14" s="185"/>
      <c r="K14" s="77"/>
    </row>
    <row r="15" spans="1:15" ht="28" customHeight="1" x14ac:dyDescent="0.25">
      <c r="A15" s="189"/>
      <c r="B15" s="190"/>
      <c r="C15" s="270" t="str">
        <f>'2. Direct Care Staff'!C27</f>
        <v>Direct care staff - HS Diploma or GED (direct care worker, direct support professional, therapeutic aide, QBHP (non-degreed)</v>
      </c>
      <c r="D15" s="217"/>
      <c r="E15" s="218"/>
      <c r="F15" s="219"/>
      <c r="G15" s="218"/>
      <c r="H15" s="271" t="str">
        <f>IF(OR(D15&lt;&gt;"",F15&lt;&gt;""),SUM(D15,F15),"")</f>
        <v/>
      </c>
      <c r="I15" s="191"/>
      <c r="J15" s="4"/>
      <c r="K15" s="215"/>
    </row>
    <row r="16" spans="1:15" ht="27.5" customHeight="1" x14ac:dyDescent="0.25">
      <c r="A16" s="189"/>
      <c r="B16" s="190"/>
      <c r="C16" s="272" t="str">
        <f>'2. Direct Care Staff'!C28</f>
        <v>Direct care staff - Bachelor's Degree (direct care worker, direct support professional, therapeutic aide, QBHP (Bachelor's)</v>
      </c>
      <c r="D16" s="217"/>
      <c r="E16" s="218"/>
      <c r="F16" s="219"/>
      <c r="G16" s="218"/>
      <c r="H16" s="271" t="str">
        <f t="shared" ref="H16:H40" si="0">IF(OR(D16&lt;&gt;"",F16&lt;&gt;""),SUM(D16,F16),"")</f>
        <v/>
      </c>
      <c r="I16" s="191"/>
      <c r="J16" s="4"/>
    </row>
    <row r="17" spans="1:15" ht="13" customHeight="1" x14ac:dyDescent="0.25">
      <c r="A17" s="189"/>
      <c r="B17" s="190"/>
      <c r="C17" s="222" t="str">
        <f>'2. Direct Care Staff'!C29</f>
        <v>Behavior Support Specialist (Certified)</v>
      </c>
      <c r="D17" s="217"/>
      <c r="E17" s="218"/>
      <c r="F17" s="219"/>
      <c r="G17" s="218"/>
      <c r="H17" s="271" t="str">
        <f t="shared" si="0"/>
        <v/>
      </c>
      <c r="I17" s="191"/>
      <c r="J17"/>
      <c r="M17" s="183" t="s">
        <v>136</v>
      </c>
    </row>
    <row r="18" spans="1:15" ht="13" customHeight="1" x14ac:dyDescent="0.25">
      <c r="A18" s="189"/>
      <c r="B18" s="190"/>
      <c r="C18" s="223" t="str">
        <f>'2. Direct Care Staff'!C30</f>
        <v>Job Coach (Certified)</v>
      </c>
      <c r="D18" s="217"/>
      <c r="E18" s="218"/>
      <c r="F18" s="219"/>
      <c r="G18" s="218"/>
      <c r="H18" s="271" t="str">
        <f t="shared" si="0"/>
        <v/>
      </c>
      <c r="I18" s="191"/>
      <c r="J18"/>
    </row>
    <row r="19" spans="1:15" ht="13" customHeight="1" x14ac:dyDescent="0.25">
      <c r="A19" s="189"/>
      <c r="B19" s="190"/>
      <c r="C19" s="222" t="str">
        <f>'2. Direct Care Staff'!C31</f>
        <v>Peer Support Specialist (Certified)</v>
      </c>
      <c r="D19" s="217"/>
      <c r="E19" s="218"/>
      <c r="F19" s="219"/>
      <c r="G19" s="218"/>
      <c r="H19" s="271" t="str">
        <f t="shared" si="0"/>
        <v/>
      </c>
      <c r="I19" s="191"/>
      <c r="J19"/>
    </row>
    <row r="20" spans="1:15" ht="13" customHeight="1" x14ac:dyDescent="0.25">
      <c r="A20" s="189"/>
      <c r="B20" s="190"/>
      <c r="C20" s="223" t="str">
        <f>'2. Direct Care Staff'!C32</f>
        <v>Unlicensed Mental Health Professional (e.g., unlicensed MSW, PLMSW)</v>
      </c>
      <c r="D20" s="217"/>
      <c r="E20" s="218"/>
      <c r="F20" s="219"/>
      <c r="G20" s="218"/>
      <c r="H20" s="271" t="str">
        <f t="shared" si="0"/>
        <v/>
      </c>
      <c r="I20" s="191"/>
      <c r="J20"/>
    </row>
    <row r="21" spans="1:15" customFormat="1" ht="13" customHeight="1" x14ac:dyDescent="0.25">
      <c r="A21" s="189"/>
      <c r="B21" s="190"/>
      <c r="C21" s="222" t="str">
        <f>'2. Direct Care Staff'!C33</f>
        <v>Non-Independently Licensed (e.g., LMSW,  LAC, LAMFT)</v>
      </c>
      <c r="D21" s="217"/>
      <c r="E21" s="218"/>
      <c r="F21" s="219"/>
      <c r="G21" s="218"/>
      <c r="H21" s="271" t="str">
        <f t="shared" si="0"/>
        <v/>
      </c>
      <c r="I21" s="191"/>
    </row>
    <row r="22" spans="1:15" customFormat="1" ht="13" customHeight="1" x14ac:dyDescent="0.25">
      <c r="A22" s="189"/>
      <c r="B22" s="190"/>
      <c r="C22" s="223" t="str">
        <f>'2. Direct Care Staff'!C34</f>
        <v>Independently Licensed (e.g., LCSW, LPC, LMFT)</v>
      </c>
      <c r="D22" s="217"/>
      <c r="E22" s="218"/>
      <c r="F22" s="219"/>
      <c r="G22" s="218"/>
      <c r="H22" s="271" t="str">
        <f t="shared" si="0"/>
        <v/>
      </c>
      <c r="I22" s="191"/>
      <c r="O22" s="4"/>
    </row>
    <row r="23" spans="1:15" customFormat="1" ht="13" customHeight="1" x14ac:dyDescent="0.25">
      <c r="A23" s="189"/>
      <c r="B23" s="190"/>
      <c r="C23" s="222" t="str">
        <f>'2. Direct Care Staff'!C35</f>
        <v xml:space="preserve">Psychologist </v>
      </c>
      <c r="D23" s="217"/>
      <c r="E23" s="218"/>
      <c r="F23" s="219"/>
      <c r="G23" s="218"/>
      <c r="H23" s="271" t="str">
        <f t="shared" si="0"/>
        <v/>
      </c>
      <c r="I23" s="191"/>
      <c r="K23" s="77" t="s">
        <v>136</v>
      </c>
    </row>
    <row r="24" spans="1:15" customFormat="1" ht="13" customHeight="1" x14ac:dyDescent="0.25">
      <c r="A24" s="189"/>
      <c r="B24" s="190"/>
      <c r="C24" s="223" t="str">
        <f>'2. Direct Care Staff'!C36</f>
        <v>Licensed Psychological Examiner</v>
      </c>
      <c r="D24" s="217"/>
      <c r="E24" s="218"/>
      <c r="F24" s="219"/>
      <c r="G24" s="218"/>
      <c r="H24" s="271" t="str">
        <f t="shared" si="0"/>
        <v/>
      </c>
      <c r="I24" s="191"/>
      <c r="K24" s="77" t="s">
        <v>136</v>
      </c>
      <c r="N24" s="4"/>
    </row>
    <row r="25" spans="1:15" customFormat="1" ht="13" customHeight="1" x14ac:dyDescent="0.25">
      <c r="A25" s="189"/>
      <c r="B25" s="190"/>
      <c r="C25" s="222" t="str">
        <f>'2. Direct Care Staff'!C37</f>
        <v>Physician (MD/DO)</v>
      </c>
      <c r="D25" s="217"/>
      <c r="E25" s="218"/>
      <c r="F25" s="219"/>
      <c r="G25" s="218"/>
      <c r="H25" s="271" t="str">
        <f t="shared" si="0"/>
        <v/>
      </c>
      <c r="I25" s="191"/>
      <c r="K25" s="77" t="s">
        <v>136</v>
      </c>
    </row>
    <row r="26" spans="1:15" customFormat="1" ht="13" customHeight="1" x14ac:dyDescent="0.25">
      <c r="A26" s="189"/>
      <c r="B26" s="190"/>
      <c r="C26" s="223" t="str">
        <f>'2. Direct Care Staff'!C38</f>
        <v xml:space="preserve">Advanced Practice Nurse (APN, Nurse Practitioner) </v>
      </c>
      <c r="D26" s="217"/>
      <c r="E26" s="218"/>
      <c r="F26" s="219"/>
      <c r="G26" s="218"/>
      <c r="H26" s="271" t="str">
        <f t="shared" si="0"/>
        <v/>
      </c>
      <c r="I26" s="191"/>
      <c r="K26" s="77"/>
    </row>
    <row r="27" spans="1:15" customFormat="1" ht="13" customHeight="1" x14ac:dyDescent="0.25">
      <c r="A27" s="189"/>
      <c r="B27" s="190"/>
      <c r="C27" s="222" t="str">
        <f>'2. Direct Care Staff'!C39</f>
        <v>Registered Nurse (RN)</v>
      </c>
      <c r="D27" s="217"/>
      <c r="E27" s="218"/>
      <c r="F27" s="219"/>
      <c r="G27" s="218"/>
      <c r="H27" s="271" t="str">
        <f t="shared" si="0"/>
        <v/>
      </c>
      <c r="I27" s="191"/>
      <c r="K27" s="77"/>
    </row>
    <row r="28" spans="1:15" customFormat="1" ht="13" customHeight="1" x14ac:dyDescent="0.25">
      <c r="A28" s="189"/>
      <c r="B28" s="190"/>
      <c r="C28" s="223" t="str">
        <f>'2. Direct Care Staff'!C40</f>
        <v>Licensed Practical Nurse (LPN)</v>
      </c>
      <c r="D28" s="217"/>
      <c r="E28" s="218"/>
      <c r="F28" s="219"/>
      <c r="G28" s="218"/>
      <c r="H28" s="271" t="str">
        <f t="shared" si="0"/>
        <v/>
      </c>
      <c r="I28" s="191"/>
      <c r="K28" s="77"/>
    </row>
    <row r="29" spans="1:15" customFormat="1" ht="13" customHeight="1" x14ac:dyDescent="0.25">
      <c r="A29" s="189"/>
      <c r="B29" s="190"/>
      <c r="C29" s="222" t="str">
        <f>'2. Direct Care Staff'!C41</f>
        <v>Physician Assistant</v>
      </c>
      <c r="D29" s="217"/>
      <c r="E29" s="218"/>
      <c r="F29" s="219"/>
      <c r="G29" s="218"/>
      <c r="H29" s="271" t="str">
        <f t="shared" si="0"/>
        <v/>
      </c>
      <c r="I29" s="191"/>
      <c r="K29" s="77"/>
    </row>
    <row r="30" spans="1:15" customFormat="1" ht="13" customHeight="1" x14ac:dyDescent="0.25">
      <c r="A30" s="189"/>
      <c r="B30" s="190"/>
      <c r="C30" s="223" t="str">
        <f>'2. Direct Care Staff'!C42</f>
        <v>Physical Therapist</v>
      </c>
      <c r="D30" s="217"/>
      <c r="E30" s="218"/>
      <c r="F30" s="219"/>
      <c r="G30" s="218"/>
      <c r="H30" s="271" t="str">
        <f t="shared" si="0"/>
        <v/>
      </c>
      <c r="I30" s="191"/>
    </row>
    <row r="31" spans="1:15" customFormat="1" ht="13" customHeight="1" x14ac:dyDescent="0.25">
      <c r="A31" s="189"/>
      <c r="B31" s="190"/>
      <c r="C31" s="222" t="str">
        <f>'2. Direct Care Staff'!C43</f>
        <v>Occupational Therapist</v>
      </c>
      <c r="D31" s="217"/>
      <c r="E31" s="218"/>
      <c r="F31" s="219"/>
      <c r="G31" s="218"/>
      <c r="H31" s="271" t="str">
        <f t="shared" si="0"/>
        <v/>
      </c>
      <c r="I31" s="191"/>
    </row>
    <row r="32" spans="1:15" customFormat="1" ht="13" customHeight="1" x14ac:dyDescent="0.25">
      <c r="A32" s="189"/>
      <c r="B32" s="190"/>
      <c r="C32" s="223" t="str">
        <f>'2. Direct Care Staff'!C44</f>
        <v>Speech Pathologist</v>
      </c>
      <c r="D32" s="217"/>
      <c r="E32" s="218"/>
      <c r="F32" s="219"/>
      <c r="G32" s="218"/>
      <c r="H32" s="271" t="str">
        <f t="shared" si="0"/>
        <v/>
      </c>
      <c r="I32" s="191"/>
    </row>
    <row r="33" spans="1:14" customFormat="1" ht="13" customHeight="1" x14ac:dyDescent="0.25">
      <c r="A33" s="189"/>
      <c r="B33" s="190"/>
      <c r="C33" s="222" t="str">
        <f>'2. Direct Care Staff'!C45</f>
        <v>Board Certified Behavior Analyst</v>
      </c>
      <c r="D33" s="217"/>
      <c r="E33" s="218"/>
      <c r="F33" s="219"/>
      <c r="G33" s="218"/>
      <c r="H33" s="271" t="str">
        <f t="shared" si="0"/>
        <v/>
      </c>
      <c r="I33" s="191"/>
    </row>
    <row r="34" spans="1:14" customFormat="1" ht="13" customHeight="1" x14ac:dyDescent="0.25">
      <c r="A34" s="189"/>
      <c r="B34" s="190"/>
      <c r="C34" s="223" t="str">
        <f>'2. Direct Care Staff'!C46</f>
        <v>Board Certified Assistant Behavior Analyst</v>
      </c>
      <c r="D34" s="217"/>
      <c r="E34" s="218"/>
      <c r="F34" s="219"/>
      <c r="G34" s="218"/>
      <c r="H34" s="271" t="str">
        <f t="shared" si="0"/>
        <v/>
      </c>
      <c r="I34" s="191"/>
    </row>
    <row r="35" spans="1:14" customFormat="1" ht="13" customHeight="1" x14ac:dyDescent="0.25">
      <c r="A35" s="189"/>
      <c r="B35" s="190"/>
      <c r="C35" s="273" t="str">
        <f>'2. Direct Care Staff'!C47</f>
        <v>Other (please describe)</v>
      </c>
      <c r="D35" s="217"/>
      <c r="E35" s="218"/>
      <c r="F35" s="219"/>
      <c r="G35" s="218"/>
      <c r="H35" s="271" t="str">
        <f t="shared" si="0"/>
        <v/>
      </c>
      <c r="I35" s="191"/>
    </row>
    <row r="36" spans="1:14" customFormat="1" ht="13" customHeight="1" x14ac:dyDescent="0.25">
      <c r="A36" s="189"/>
      <c r="B36" s="190"/>
      <c r="C36" s="274" t="str">
        <f>'2. Direct Care Staff'!C48</f>
        <v>Other (please describe)</v>
      </c>
      <c r="D36" s="217"/>
      <c r="E36" s="218"/>
      <c r="F36" s="219"/>
      <c r="G36" s="218"/>
      <c r="H36" s="271" t="str">
        <f t="shared" si="0"/>
        <v/>
      </c>
      <c r="I36" s="191"/>
    </row>
    <row r="37" spans="1:14" customFormat="1" ht="13" customHeight="1" x14ac:dyDescent="0.25">
      <c r="A37" s="189"/>
      <c r="B37" s="190"/>
      <c r="C37" s="273" t="str">
        <f>'2. Direct Care Staff'!C49</f>
        <v>Other (please describe)</v>
      </c>
      <c r="D37" s="217"/>
      <c r="E37" s="218"/>
      <c r="F37" s="219"/>
      <c r="G37" s="218"/>
      <c r="H37" s="271" t="str">
        <f t="shared" si="0"/>
        <v/>
      </c>
      <c r="I37" s="191"/>
      <c r="L37" s="4"/>
      <c r="N37" s="4"/>
    </row>
    <row r="38" spans="1:14" customFormat="1" ht="13" customHeight="1" x14ac:dyDescent="0.25">
      <c r="A38" s="189"/>
      <c r="B38" s="190"/>
      <c r="C38" s="274" t="str">
        <f>'2. Direct Care Staff'!C50</f>
        <v>Other (please describe)</v>
      </c>
      <c r="D38" s="217"/>
      <c r="E38" s="218"/>
      <c r="F38" s="219"/>
      <c r="G38" s="218"/>
      <c r="H38" s="271" t="str">
        <f t="shared" si="0"/>
        <v/>
      </c>
      <c r="I38" s="191"/>
      <c r="L38" s="4"/>
      <c r="N38" s="4"/>
    </row>
    <row r="39" spans="1:14" customFormat="1" ht="13" customHeight="1" x14ac:dyDescent="0.25">
      <c r="A39" s="189"/>
      <c r="B39" s="190"/>
      <c r="C39" s="273" t="str">
        <f>'2. Direct Care Staff'!C51</f>
        <v>Other (please describe)</v>
      </c>
      <c r="D39" s="217"/>
      <c r="E39" s="218"/>
      <c r="F39" s="219"/>
      <c r="G39" s="218"/>
      <c r="H39" s="271" t="str">
        <f t="shared" si="0"/>
        <v/>
      </c>
      <c r="I39" s="191"/>
      <c r="L39" s="4"/>
      <c r="N39" s="4"/>
    </row>
    <row r="40" spans="1:14" customFormat="1" ht="13" customHeight="1" thickBot="1" x14ac:dyDescent="0.3">
      <c r="A40" s="225"/>
      <c r="B40" s="154"/>
      <c r="C40" s="275" t="str">
        <f>'2. Direct Care Staff'!C52</f>
        <v>Other (please describe)</v>
      </c>
      <c r="D40" s="227"/>
      <c r="E40" s="228"/>
      <c r="F40" s="229"/>
      <c r="G40" s="228"/>
      <c r="H40" s="276" t="str">
        <f t="shared" si="0"/>
        <v/>
      </c>
      <c r="I40" s="157"/>
    </row>
    <row r="41" spans="1:14" customFormat="1" ht="13" customHeight="1" x14ac:dyDescent="0.25">
      <c r="A41" s="225"/>
      <c r="B41" s="2"/>
      <c r="C41" s="2"/>
      <c r="D41" s="2"/>
      <c r="E41" s="2"/>
      <c r="F41" s="2"/>
      <c r="G41" s="2"/>
      <c r="H41" s="2"/>
      <c r="I41" s="157"/>
    </row>
    <row r="42" spans="1:14" customFormat="1" ht="13" customHeight="1" thickBot="1" x14ac:dyDescent="0.3">
      <c r="A42" s="232"/>
      <c r="B42" s="233"/>
      <c r="C42" s="234"/>
      <c r="D42" s="235"/>
      <c r="E42" s="236"/>
      <c r="F42" s="235"/>
      <c r="G42" s="236"/>
      <c r="H42" s="235"/>
      <c r="I42" s="237"/>
      <c r="M42" s="4"/>
    </row>
    <row r="43" spans="1:14" customFormat="1" ht="29.15" customHeight="1" x14ac:dyDescent="0.25">
      <c r="A43" s="238"/>
      <c r="B43" s="238"/>
      <c r="C43" s="238"/>
      <c r="D43" s="239"/>
      <c r="E43" s="239"/>
      <c r="F43" s="238"/>
      <c r="G43" s="238"/>
      <c r="H43" s="238"/>
      <c r="I43" s="125" t="str">
        <f>'User Select'!B40</f>
        <v>June 13, 2025</v>
      </c>
    </row>
    <row r="44" spans="1:14" customFormat="1" ht="13" customHeight="1" x14ac:dyDescent="0.35">
      <c r="A44" s="240"/>
      <c r="B44" s="238"/>
      <c r="C44" s="238"/>
      <c r="D44" s="241"/>
      <c r="E44" s="241"/>
      <c r="F44" s="238"/>
      <c r="G44" s="238"/>
      <c r="H44" s="238"/>
      <c r="I44" s="238"/>
    </row>
    <row r="45" spans="1:14" customFormat="1" ht="13" hidden="1" customHeight="1" x14ac:dyDescent="0.35">
      <c r="A45" s="240" t="s">
        <v>33</v>
      </c>
      <c r="B45" s="238"/>
      <c r="C45" s="238"/>
      <c r="D45" s="241"/>
      <c r="E45" s="241"/>
      <c r="F45" s="238"/>
      <c r="G45" s="238"/>
      <c r="H45" s="238"/>
      <c r="I45" s="238"/>
    </row>
    <row r="46" spans="1:14" customFormat="1" ht="13" hidden="1" customHeight="1" x14ac:dyDescent="0.25">
      <c r="A46" s="242"/>
      <c r="B46" s="238"/>
      <c r="C46" s="238"/>
      <c r="D46" s="241"/>
      <c r="E46" s="241"/>
      <c r="F46" s="238"/>
      <c r="G46" s="238"/>
      <c r="H46" s="238"/>
      <c r="I46" s="238"/>
    </row>
    <row r="47" spans="1:14" customFormat="1" ht="13" hidden="1" customHeight="1" x14ac:dyDescent="0.25">
      <c r="A47" s="242"/>
      <c r="B47" s="238"/>
      <c r="C47" s="238"/>
      <c r="D47" s="241"/>
      <c r="E47" s="241"/>
      <c r="F47" s="238"/>
      <c r="G47" s="238"/>
      <c r="H47" s="238"/>
      <c r="I47" s="238"/>
    </row>
    <row r="48" spans="1:14" customFormat="1" ht="13" hidden="1" customHeight="1" x14ac:dyDescent="0.25">
      <c r="A48" s="242"/>
      <c r="B48" s="238"/>
      <c r="C48" s="238"/>
      <c r="D48" s="241"/>
      <c r="E48" s="241"/>
      <c r="F48" s="238"/>
      <c r="G48" s="238"/>
      <c r="H48" s="238"/>
      <c r="I48" s="238"/>
    </row>
    <row r="49" spans="1:10" customFormat="1" ht="13" hidden="1" customHeight="1" x14ac:dyDescent="0.25">
      <c r="A49" s="242"/>
      <c r="B49" s="238"/>
      <c r="C49" s="238"/>
      <c r="D49" s="241"/>
      <c r="E49" s="241"/>
      <c r="F49" s="238"/>
      <c r="G49" s="238"/>
      <c r="H49" s="238"/>
      <c r="I49" s="238"/>
    </row>
    <row r="50" spans="1:10" customFormat="1" ht="13" hidden="1" customHeight="1" x14ac:dyDescent="0.25">
      <c r="A50" s="242"/>
      <c r="B50" s="238"/>
      <c r="C50" s="238"/>
      <c r="D50" s="241"/>
      <c r="E50" s="241"/>
      <c r="F50" s="238"/>
      <c r="G50" s="238"/>
      <c r="H50" s="238"/>
      <c r="I50" s="238"/>
    </row>
    <row r="51" spans="1:10" customFormat="1" ht="13" hidden="1" customHeight="1" x14ac:dyDescent="0.25">
      <c r="A51" s="242"/>
      <c r="B51" s="238"/>
      <c r="C51" s="238"/>
      <c r="D51" s="241"/>
      <c r="E51" s="241"/>
      <c r="F51" s="238"/>
      <c r="G51" s="238"/>
      <c r="H51" s="238"/>
      <c r="I51" s="238"/>
    </row>
    <row r="52" spans="1:10" customFormat="1" ht="13" hidden="1" customHeight="1" x14ac:dyDescent="0.25">
      <c r="A52" s="242"/>
      <c r="B52" s="238"/>
      <c r="C52" s="238"/>
      <c r="D52" s="241"/>
      <c r="E52" s="241"/>
      <c r="F52" s="238"/>
      <c r="G52" s="238"/>
      <c r="H52" s="238"/>
      <c r="I52" s="238"/>
    </row>
    <row r="55" spans="1:10" ht="24" hidden="1" customHeight="1" x14ac:dyDescent="0.25">
      <c r="J55"/>
    </row>
  </sheetData>
  <sheetProtection algorithmName="SHA-512" hashValue="/d46ws4smAJDekdDUNvqVwNjS6LBH3fPBBDRNmlydzlr8UV/t5xhV2I2FLBwHu908Hq8s9bAODbg1+RqJS2fhQ==" saltValue="LSNCZUXkHvDlDz8HZsQTHw==" spinCount="100000" sheet="1" objects="1" scenarios="1" formatRows="0"/>
  <mergeCells count="1">
    <mergeCell ref="A8:I8"/>
  </mergeCells>
  <dataValidations count="7">
    <dataValidation allowBlank="1" showInputMessage="1" showErrorMessage="1" prompt="This staff type includes I/DD and behavioral health staff that work directly with members" sqref="C15:C16" xr:uid="{095E410C-C4CE-4312-A9A9-8970AECF8020}"/>
    <dataValidation allowBlank="1" showInputMessage="1" showErrorMessage="1" prompt="Represents the total number of filled supervisory FTEs in each staff type, excluding FCT team members, as of 5/1/2025." sqref="H15:H40" xr:uid="{91B314F3-CCAA-4813-B45E-29F5A6446768}"/>
    <dataValidation type="decimal" operator="greaterThanOrEqual" allowBlank="1" showInputMessage="1" showErrorMessage="1" error="Please enter a value greater than 0." prompt="Report the average hourly rate for all supervisory contracted employees in each staff type, as of 5/1/2025. Please exclude FCT team members." sqref="G15:G40" xr:uid="{D0AC96EE-D6B1-47E9-9BE3-836F63E0DF91}">
      <formula1>0</formula1>
    </dataValidation>
    <dataValidation type="decimal" operator="greaterThanOrEqual" allowBlank="1" showInputMessage="1" showErrorMessage="1" error="Please enter a value greater than 0." prompt="Report the total number of filled FTEs for all supervisory contracted employees in each staff type, as of 5/1/2025. Please exclude FCT team members." sqref="F15:F40" xr:uid="{EEE367F8-AA66-4E2C-8AB9-1D59B56DDB2F}">
      <formula1>0</formula1>
    </dataValidation>
    <dataValidation type="decimal" operator="greaterThanOrEqual" allowBlank="1" showInputMessage="1" showErrorMessage="1" error="Please enter a value greater than 0." prompt="Report the average hourly wage for all supervisory non-contracted employees in each staff type, as of 5/1/2025. Please exclude FCT team members." sqref="E15:E40" xr:uid="{A43042A3-0BB1-4A94-90ED-D5216E10CE93}">
      <formula1>0</formula1>
    </dataValidation>
    <dataValidation type="decimal" operator="greaterThanOrEqual" allowBlank="1" showInputMessage="1" showErrorMessage="1" error="Please enter a value greater than 0." prompt="Report the total number of filled FTEs for all supervisory non-contracted employees in each staff type, as of 5/1/2025. Please exclude FCT team members." sqref="D15:D40" xr:uid="{2B2F4CEB-0427-4626-9B58-A319739C0E52}">
      <formula1>0</formula1>
    </dataValidation>
    <dataValidation type="decimal" operator="greaterThan" allowBlank="1" showInputMessage="1" showErrorMessage="1" sqref="D42:G42" xr:uid="{26D02F83-E604-4271-856B-13DACC18940F}">
      <formula1>-0.1</formula1>
    </dataValidation>
  </dataValidations>
  <printOptions horizontalCentered="1"/>
  <pageMargins left="0.25" right="0.25" top="0.6" bottom="0.6" header="0.25" footer="0.25"/>
  <pageSetup scale="65" orientation="landscape" r:id="rId1"/>
  <headerFooter>
    <oddFooter>&amp;L&amp;"Arial,Regular"&amp;10&amp;A&amp;C&amp;"Arial,Bold"&amp;10Milliman&amp;R&amp;"Arial,Regular"&amp;10Page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0491-EEFD-4892-9BF3-3D88483FE4E8}">
  <sheetPr codeName="Sheet2">
    <pageSetUpPr fitToPage="1"/>
  </sheetPr>
  <dimension ref="A1:S71"/>
  <sheetViews>
    <sheetView showGridLines="0" zoomScale="90" zoomScaleNormal="90" zoomScalePageLayoutView="85" workbookViewId="0"/>
  </sheetViews>
  <sheetFormatPr defaultColWidth="0" defaultRowHeight="12.5" zeroHeight="1" x14ac:dyDescent="0.25"/>
  <cols>
    <col min="1" max="1" width="3.1796875" style="317" customWidth="1"/>
    <col min="2" max="2" width="99.6328125" style="317" customWidth="1"/>
    <col min="3" max="6" width="21.7265625" style="317" customWidth="1"/>
    <col min="7" max="7" width="4.6328125" style="317" customWidth="1"/>
    <col min="8" max="8" width="11.7265625" hidden="1" customWidth="1"/>
    <col min="9" max="9" width="11.81640625" hidden="1" customWidth="1"/>
    <col min="10" max="10" width="43.54296875" hidden="1" customWidth="1"/>
    <col min="11" max="11" width="8.7265625" hidden="1" customWidth="1"/>
    <col min="12" max="12" width="13.54296875" hidden="1" customWidth="1"/>
    <col min="13" max="19" width="0" hidden="1" customWidth="1"/>
    <col min="20" max="16384" width="8.7265625" hidden="1"/>
  </cols>
  <sheetData>
    <row r="1" spans="1:19" ht="15.75" customHeight="1" x14ac:dyDescent="0.35">
      <c r="A1" s="127" t="str">
        <f>'User Select'!A1</f>
        <v>Arkansas Department of Human Services</v>
      </c>
      <c r="B1" s="128"/>
      <c r="C1" s="129"/>
      <c r="D1" s="129"/>
      <c r="E1" s="129"/>
      <c r="F1" s="129"/>
      <c r="G1" s="130"/>
      <c r="H1" s="131" t="s">
        <v>33</v>
      </c>
      <c r="J1" s="133"/>
      <c r="K1" s="277"/>
    </row>
    <row r="2" spans="1:19" ht="15.75" customHeight="1" x14ac:dyDescent="0.35">
      <c r="A2" s="278" t="str">
        <f>'User Select'!A2</f>
        <v>Provider Cost and Wage Survey - 2025 Data Collection Tool</v>
      </c>
      <c r="B2" s="140"/>
      <c r="C2" s="141"/>
      <c r="D2" s="141"/>
      <c r="E2" s="141"/>
      <c r="F2" s="141"/>
      <c r="G2" s="142"/>
      <c r="H2" s="131"/>
      <c r="J2" s="139"/>
      <c r="K2" s="277"/>
    </row>
    <row r="3" spans="1:19" ht="15.75" customHeight="1" x14ac:dyDescent="0.35">
      <c r="A3" s="134" t="s">
        <v>203</v>
      </c>
      <c r="B3" s="140"/>
      <c r="C3" s="141"/>
      <c r="D3" s="141"/>
      <c r="E3" s="141"/>
      <c r="F3" s="141"/>
      <c r="G3" s="142"/>
      <c r="H3" s="4"/>
      <c r="J3" s="139"/>
    </row>
    <row r="4" spans="1:19" ht="15.5" x14ac:dyDescent="0.35">
      <c r="A4" s="143"/>
      <c r="B4" s="144"/>
      <c r="C4" s="145"/>
      <c r="D4" s="145"/>
      <c r="E4" s="145"/>
      <c r="F4" s="145"/>
      <c r="G4" s="146"/>
      <c r="J4" s="139"/>
    </row>
    <row r="5" spans="1:19" ht="15.65" customHeight="1" x14ac:dyDescent="0.35">
      <c r="A5" s="147" t="s">
        <v>204</v>
      </c>
      <c r="B5" s="148"/>
      <c r="C5" s="279"/>
      <c r="D5" s="279"/>
      <c r="E5" s="279"/>
      <c r="F5" s="279"/>
      <c r="G5" s="280"/>
      <c r="H5" s="4"/>
      <c r="J5" s="139"/>
    </row>
    <row r="6" spans="1:19" ht="13" customHeight="1" x14ac:dyDescent="0.25">
      <c r="A6" s="281"/>
      <c r="B6" s="2"/>
      <c r="C6" s="2"/>
      <c r="D6" s="2"/>
      <c r="E6" s="2"/>
      <c r="F6" s="2"/>
      <c r="G6" s="82"/>
      <c r="J6" s="139"/>
    </row>
    <row r="7" spans="1:19" ht="13" customHeight="1" x14ac:dyDescent="0.25">
      <c r="A7" s="160" t="s">
        <v>71</v>
      </c>
      <c r="B7" s="282"/>
      <c r="C7" s="282"/>
      <c r="D7" s="282"/>
      <c r="E7" s="282"/>
      <c r="F7" s="282"/>
      <c r="G7" s="283"/>
      <c r="H7" s="185"/>
      <c r="J7" s="139"/>
    </row>
    <row r="8" spans="1:19" ht="74.5" customHeight="1" x14ac:dyDescent="0.3">
      <c r="A8" s="824" t="s">
        <v>205</v>
      </c>
      <c r="B8" s="825"/>
      <c r="C8" s="825"/>
      <c r="D8" s="825"/>
      <c r="E8" s="825"/>
      <c r="F8" s="825"/>
      <c r="G8" s="826"/>
      <c r="H8" s="185"/>
      <c r="I8" s="284"/>
      <c r="J8" s="139"/>
      <c r="K8" s="4"/>
      <c r="L8" s="4"/>
      <c r="S8" s="4"/>
    </row>
    <row r="9" spans="1:19" ht="16.5" customHeight="1" x14ac:dyDescent="0.3">
      <c r="A9" s="285" t="str">
        <f>'2. Direct Care Staff'!A9</f>
        <v>PLEASE COMPLETE SECTION 2 ON WORKSHEET 1</v>
      </c>
      <c r="B9" s="286"/>
      <c r="C9" s="177"/>
      <c r="D9" s="177"/>
      <c r="E9" s="177"/>
      <c r="F9" s="177"/>
      <c r="G9" s="283"/>
      <c r="H9" s="287"/>
      <c r="J9" s="139"/>
    </row>
    <row r="10" spans="1:19" ht="21" customHeight="1" thickBot="1" x14ac:dyDescent="0.3">
      <c r="A10" s="281"/>
      <c r="B10" s="2"/>
      <c r="C10" s="2"/>
      <c r="D10" s="2"/>
      <c r="E10" s="2"/>
      <c r="F10" s="2"/>
      <c r="G10" s="82"/>
      <c r="H10" s="287"/>
      <c r="J10" s="139"/>
    </row>
    <row r="11" spans="1:19" ht="14.5" customHeight="1" thickBot="1" x14ac:dyDescent="0.35">
      <c r="A11" s="281"/>
      <c r="B11" s="2"/>
      <c r="C11" s="830" t="s">
        <v>206</v>
      </c>
      <c r="D11" s="831"/>
      <c r="E11" s="831"/>
      <c r="F11" s="832"/>
      <c r="G11" s="288"/>
      <c r="H11" s="185"/>
      <c r="J11" s="139"/>
    </row>
    <row r="12" spans="1:19" ht="52.5" customHeight="1" x14ac:dyDescent="0.3">
      <c r="A12" s="289"/>
      <c r="B12" s="290" t="str">
        <f>'2. Direct Care Staff'!C25</f>
        <v>Direct or Clinical Care Staff Type ("staff type")</v>
      </c>
      <c r="C12" s="291" t="s">
        <v>207</v>
      </c>
      <c r="D12" s="291" t="s">
        <v>208</v>
      </c>
      <c r="E12" s="291" t="s">
        <v>209</v>
      </c>
      <c r="F12" s="292" t="s">
        <v>210</v>
      </c>
      <c r="G12" s="293"/>
      <c r="H12" s="294"/>
      <c r="J12" s="295"/>
    </row>
    <row r="13" spans="1:19" ht="12" customHeight="1" x14ac:dyDescent="0.3">
      <c r="A13" s="289"/>
      <c r="B13" s="296"/>
      <c r="C13" s="297" t="s">
        <v>172</v>
      </c>
      <c r="D13" s="297" t="s">
        <v>173</v>
      </c>
      <c r="E13" s="297" t="s">
        <v>174</v>
      </c>
      <c r="F13" s="298" t="s">
        <v>175</v>
      </c>
      <c r="G13" s="157"/>
      <c r="J13" s="139"/>
    </row>
    <row r="14" spans="1:19" ht="28" customHeight="1" x14ac:dyDescent="0.25">
      <c r="A14" s="299"/>
      <c r="B14" s="300" t="str">
        <f>'2. Direct Care Staff'!C27</f>
        <v>Direct care staff - HS Diploma or GED (direct care worker, direct support professional, therapeutic aide, QBHP (non-degreed)</v>
      </c>
      <c r="C14" s="301"/>
      <c r="D14" s="302"/>
      <c r="E14" s="302"/>
      <c r="F14" s="303"/>
      <c r="G14" s="304"/>
      <c r="H14" s="4"/>
    </row>
    <row r="15" spans="1:19" ht="28" customHeight="1" x14ac:dyDescent="0.25">
      <c r="A15" s="299"/>
      <c r="B15" s="305" t="str">
        <f>'2. Direct Care Staff'!C28</f>
        <v>Direct care staff - Bachelor's Degree (direct care worker, direct support professional, therapeutic aide, QBHP (Bachelor's)</v>
      </c>
      <c r="C15" s="301"/>
      <c r="D15" s="302"/>
      <c r="E15" s="302"/>
      <c r="F15" s="303"/>
      <c r="G15" s="304"/>
      <c r="H15" s="4"/>
    </row>
    <row r="16" spans="1:19" ht="12" customHeight="1" x14ac:dyDescent="0.25">
      <c r="A16" s="299"/>
      <c r="B16" s="306" t="str">
        <f>'2. Direct Care Staff'!C29</f>
        <v>Behavior Support Specialist (Certified)</v>
      </c>
      <c r="C16" s="301"/>
      <c r="D16" s="302"/>
      <c r="E16" s="302"/>
      <c r="F16" s="303"/>
      <c r="G16" s="304"/>
    </row>
    <row r="17" spans="1:7" ht="12" customHeight="1" x14ac:dyDescent="0.25">
      <c r="A17" s="299"/>
      <c r="B17" s="307" t="str">
        <f>'2. Direct Care Staff'!C30</f>
        <v>Job Coach (Certified)</v>
      </c>
      <c r="C17" s="301"/>
      <c r="D17" s="302"/>
      <c r="E17" s="302"/>
      <c r="F17" s="303"/>
      <c r="G17" s="304"/>
    </row>
    <row r="18" spans="1:7" ht="12" customHeight="1" x14ac:dyDescent="0.25">
      <c r="A18" s="299"/>
      <c r="B18" s="306" t="str">
        <f>'2. Direct Care Staff'!C31</f>
        <v>Peer Support Specialist (Certified)</v>
      </c>
      <c r="C18" s="301"/>
      <c r="D18" s="302"/>
      <c r="E18" s="302"/>
      <c r="F18" s="303"/>
      <c r="G18" s="304"/>
    </row>
    <row r="19" spans="1:7" ht="12" customHeight="1" x14ac:dyDescent="0.25">
      <c r="A19" s="299"/>
      <c r="B19" s="307" t="str">
        <f>'2. Direct Care Staff'!C32</f>
        <v>Unlicensed Mental Health Professional (e.g., unlicensed MSW, PLMSW)</v>
      </c>
      <c r="C19" s="301"/>
      <c r="D19" s="302"/>
      <c r="E19" s="302"/>
      <c r="F19" s="303"/>
      <c r="G19" s="304"/>
    </row>
    <row r="20" spans="1:7" ht="12" customHeight="1" x14ac:dyDescent="0.25">
      <c r="A20" s="299"/>
      <c r="B20" s="306" t="str">
        <f>'2. Direct Care Staff'!C33</f>
        <v>Non-Independently Licensed (e.g., LMSW,  LAC, LAMFT)</v>
      </c>
      <c r="C20" s="301"/>
      <c r="D20" s="302"/>
      <c r="E20" s="302"/>
      <c r="F20" s="303"/>
      <c r="G20" s="304"/>
    </row>
    <row r="21" spans="1:7" ht="12" customHeight="1" x14ac:dyDescent="0.25">
      <c r="A21" s="299"/>
      <c r="B21" s="307" t="str">
        <f>'2. Direct Care Staff'!C34</f>
        <v>Independently Licensed (e.g., LCSW, LPC, LMFT)</v>
      </c>
      <c r="C21" s="301"/>
      <c r="D21" s="302"/>
      <c r="E21" s="302"/>
      <c r="F21" s="303"/>
      <c r="G21" s="304"/>
    </row>
    <row r="22" spans="1:7" ht="12" customHeight="1" x14ac:dyDescent="0.25">
      <c r="A22" s="299"/>
      <c r="B22" s="306" t="str">
        <f>'2. Direct Care Staff'!C35</f>
        <v xml:space="preserve">Psychologist </v>
      </c>
      <c r="C22" s="301"/>
      <c r="D22" s="302"/>
      <c r="E22" s="302"/>
      <c r="F22" s="303"/>
      <c r="G22" s="304"/>
    </row>
    <row r="23" spans="1:7" ht="12" customHeight="1" x14ac:dyDescent="0.25">
      <c r="A23" s="299"/>
      <c r="B23" s="307" t="str">
        <f>'2. Direct Care Staff'!C36</f>
        <v>Licensed Psychological Examiner</v>
      </c>
      <c r="C23" s="301"/>
      <c r="D23" s="302"/>
      <c r="E23" s="302"/>
      <c r="F23" s="303"/>
      <c r="G23" s="304"/>
    </row>
    <row r="24" spans="1:7" ht="12" customHeight="1" x14ac:dyDescent="0.25">
      <c r="A24" s="299"/>
      <c r="B24" s="306" t="str">
        <f>'2. Direct Care Staff'!C37</f>
        <v>Physician (MD/DO)</v>
      </c>
      <c r="C24" s="301"/>
      <c r="D24" s="302"/>
      <c r="E24" s="302"/>
      <c r="F24" s="303"/>
      <c r="G24" s="304"/>
    </row>
    <row r="25" spans="1:7" ht="12" customHeight="1" x14ac:dyDescent="0.25">
      <c r="A25" s="299"/>
      <c r="B25" s="307" t="str">
        <f>'2. Direct Care Staff'!C38</f>
        <v xml:space="preserve">Advanced Practice Nurse (APN, Nurse Practitioner) </v>
      </c>
      <c r="C25" s="301"/>
      <c r="D25" s="302"/>
      <c r="E25" s="302"/>
      <c r="F25" s="303"/>
      <c r="G25" s="304"/>
    </row>
    <row r="26" spans="1:7" ht="12" customHeight="1" x14ac:dyDescent="0.25">
      <c r="A26" s="299"/>
      <c r="B26" s="306" t="str">
        <f>'2. Direct Care Staff'!C39</f>
        <v>Registered Nurse (RN)</v>
      </c>
      <c r="C26" s="301"/>
      <c r="D26" s="302"/>
      <c r="E26" s="302"/>
      <c r="F26" s="303"/>
      <c r="G26" s="304"/>
    </row>
    <row r="27" spans="1:7" ht="12" customHeight="1" x14ac:dyDescent="0.25">
      <c r="A27" s="299"/>
      <c r="B27" s="307" t="str">
        <f>'2. Direct Care Staff'!C40</f>
        <v>Licensed Practical Nurse (LPN)</v>
      </c>
      <c r="C27" s="301"/>
      <c r="D27" s="302"/>
      <c r="E27" s="302"/>
      <c r="F27" s="303"/>
      <c r="G27" s="304"/>
    </row>
    <row r="28" spans="1:7" ht="12" customHeight="1" x14ac:dyDescent="0.25">
      <c r="A28" s="299"/>
      <c r="B28" s="306" t="str">
        <f>'2. Direct Care Staff'!C41</f>
        <v>Physician Assistant</v>
      </c>
      <c r="C28" s="301"/>
      <c r="D28" s="302"/>
      <c r="E28" s="302"/>
      <c r="F28" s="303"/>
      <c r="G28" s="304"/>
    </row>
    <row r="29" spans="1:7" ht="12" customHeight="1" x14ac:dyDescent="0.25">
      <c r="A29" s="299"/>
      <c r="B29" s="307" t="str">
        <f>'2. Direct Care Staff'!C42</f>
        <v>Physical Therapist</v>
      </c>
      <c r="C29" s="301"/>
      <c r="D29" s="302"/>
      <c r="E29" s="302"/>
      <c r="F29" s="303"/>
      <c r="G29" s="304"/>
    </row>
    <row r="30" spans="1:7" ht="12" customHeight="1" x14ac:dyDescent="0.25">
      <c r="A30" s="299"/>
      <c r="B30" s="306" t="str">
        <f>'2. Direct Care Staff'!C43</f>
        <v>Occupational Therapist</v>
      </c>
      <c r="C30" s="301"/>
      <c r="D30" s="302"/>
      <c r="E30" s="302"/>
      <c r="F30" s="303"/>
      <c r="G30" s="304"/>
    </row>
    <row r="31" spans="1:7" ht="12" customHeight="1" x14ac:dyDescent="0.25">
      <c r="A31" s="299"/>
      <c r="B31" s="307" t="str">
        <f>'2. Direct Care Staff'!C44</f>
        <v>Speech Pathologist</v>
      </c>
      <c r="C31" s="301"/>
      <c r="D31" s="302"/>
      <c r="E31" s="302"/>
      <c r="F31" s="303"/>
      <c r="G31" s="304"/>
    </row>
    <row r="32" spans="1:7" ht="12" customHeight="1" x14ac:dyDescent="0.25">
      <c r="A32" s="299"/>
      <c r="B32" s="306" t="str">
        <f>'2. Direct Care Staff'!C45</f>
        <v>Board Certified Behavior Analyst</v>
      </c>
      <c r="C32" s="301"/>
      <c r="D32" s="302"/>
      <c r="E32" s="302"/>
      <c r="F32" s="303"/>
      <c r="G32" s="304"/>
    </row>
    <row r="33" spans="1:7" ht="12" customHeight="1" x14ac:dyDescent="0.25">
      <c r="A33" s="299"/>
      <c r="B33" s="307" t="str">
        <f>'2. Direct Care Staff'!C46</f>
        <v>Board Certified Assistant Behavior Analyst</v>
      </c>
      <c r="C33" s="301"/>
      <c r="D33" s="302"/>
      <c r="E33" s="302"/>
      <c r="F33" s="303"/>
      <c r="G33" s="304"/>
    </row>
    <row r="34" spans="1:7" ht="12" customHeight="1" x14ac:dyDescent="0.25">
      <c r="A34" s="299"/>
      <c r="B34" s="273" t="str">
        <f>'2. Direct Care Staff'!C47</f>
        <v>Other (please describe)</v>
      </c>
      <c r="C34" s="301"/>
      <c r="D34" s="302"/>
      <c r="E34" s="302"/>
      <c r="F34" s="303"/>
      <c r="G34" s="304"/>
    </row>
    <row r="35" spans="1:7" ht="12" customHeight="1" x14ac:dyDescent="0.25">
      <c r="A35" s="299"/>
      <c r="B35" s="274" t="str">
        <f>'2. Direct Care Staff'!C48</f>
        <v>Other (please describe)</v>
      </c>
      <c r="C35" s="301"/>
      <c r="D35" s="302"/>
      <c r="E35" s="302"/>
      <c r="F35" s="303"/>
      <c r="G35" s="304"/>
    </row>
    <row r="36" spans="1:7" ht="12" customHeight="1" x14ac:dyDescent="0.25">
      <c r="A36" s="299"/>
      <c r="B36" s="273" t="str">
        <f>'2. Direct Care Staff'!C49</f>
        <v>Other (please describe)</v>
      </c>
      <c r="C36" s="301"/>
      <c r="D36" s="302"/>
      <c r="E36" s="302"/>
      <c r="F36" s="303"/>
      <c r="G36" s="304"/>
    </row>
    <row r="37" spans="1:7" ht="12" customHeight="1" x14ac:dyDescent="0.25">
      <c r="A37" s="299"/>
      <c r="B37" s="274" t="str">
        <f>'2. Direct Care Staff'!C50</f>
        <v>Other (please describe)</v>
      </c>
      <c r="C37" s="301"/>
      <c r="D37" s="302"/>
      <c r="E37" s="302"/>
      <c r="F37" s="303"/>
      <c r="G37" s="304"/>
    </row>
    <row r="38" spans="1:7" ht="12" customHeight="1" x14ac:dyDescent="0.25">
      <c r="A38" s="299"/>
      <c r="B38" s="273" t="str">
        <f>'2. Direct Care Staff'!C51</f>
        <v>Other (please describe)</v>
      </c>
      <c r="C38" s="301"/>
      <c r="D38" s="302"/>
      <c r="E38" s="302"/>
      <c r="F38" s="303"/>
      <c r="G38" s="304"/>
    </row>
    <row r="39" spans="1:7" ht="12" customHeight="1" thickBot="1" x14ac:dyDescent="0.3">
      <c r="A39" s="299"/>
      <c r="B39" s="275" t="str">
        <f>'2. Direct Care Staff'!C52</f>
        <v>Other (please describe)</v>
      </c>
      <c r="C39" s="308"/>
      <c r="D39" s="309"/>
      <c r="E39" s="309"/>
      <c r="F39" s="310"/>
      <c r="G39" s="304"/>
    </row>
    <row r="40" spans="1:7" ht="13" customHeight="1" thickBot="1" x14ac:dyDescent="0.35">
      <c r="A40" s="311"/>
      <c r="B40" s="312"/>
      <c r="C40" s="313"/>
      <c r="D40" s="313"/>
      <c r="E40" s="313"/>
      <c r="F40" s="313"/>
      <c r="G40" s="314"/>
    </row>
    <row r="41" spans="1:7" ht="25" customHeight="1" x14ac:dyDescent="0.3">
      <c r="A41"/>
      <c r="B41" s="315"/>
      <c r="C41" s="316"/>
      <c r="D41" s="316"/>
      <c r="E41" s="316"/>
      <c r="F41"/>
      <c r="G41" s="125" t="str">
        <f>'User Select'!B40</f>
        <v>June 13, 2025</v>
      </c>
    </row>
    <row r="42" spans="1:7" ht="13" customHeight="1" x14ac:dyDescent="0.25">
      <c r="A42"/>
      <c r="B42"/>
      <c r="C42"/>
      <c r="D42"/>
      <c r="E42"/>
      <c r="F42"/>
      <c r="G42"/>
    </row>
    <row r="43" spans="1:7" ht="13" hidden="1" customHeight="1" x14ac:dyDescent="0.35">
      <c r="A43" s="240" t="s">
        <v>33</v>
      </c>
    </row>
    <row r="44" spans="1:7" ht="13" hidden="1" customHeight="1" x14ac:dyDescent="0.25"/>
    <row r="45" spans="1:7" ht="13" hidden="1" customHeight="1" x14ac:dyDescent="0.25"/>
    <row r="46" spans="1:7" ht="13" hidden="1" customHeight="1" x14ac:dyDescent="0.25"/>
    <row r="47" spans="1:7" ht="33" hidden="1" customHeight="1" x14ac:dyDescent="0.25"/>
    <row r="48" spans="1:7" ht="26.15" hidden="1" customHeight="1" x14ac:dyDescent="0.25"/>
    <row r="51" ht="13" hidden="1" customHeight="1" x14ac:dyDescent="0.25"/>
    <row r="52" ht="13" hidden="1" customHeight="1" x14ac:dyDescent="0.25"/>
    <row r="53" ht="13" hidden="1" customHeight="1" x14ac:dyDescent="0.25"/>
    <row r="54" ht="13" hidden="1" customHeight="1" x14ac:dyDescent="0.25"/>
    <row r="55" ht="13" hidden="1" customHeight="1" x14ac:dyDescent="0.25"/>
    <row r="56" ht="13" hidden="1" customHeight="1" x14ac:dyDescent="0.25"/>
    <row r="57" ht="13" hidden="1" customHeight="1" x14ac:dyDescent="0.25"/>
    <row r="58" ht="13" hidden="1" customHeight="1" x14ac:dyDescent="0.25"/>
    <row r="59" ht="13" hidden="1" customHeight="1" x14ac:dyDescent="0.25"/>
    <row r="60" ht="13" hidden="1" customHeight="1" x14ac:dyDescent="0.25"/>
    <row r="61" ht="13" hidden="1" customHeight="1" x14ac:dyDescent="0.25"/>
    <row r="62" ht="13" hidden="1" customHeight="1" x14ac:dyDescent="0.25"/>
    <row r="63" ht="13" hidden="1" customHeight="1" x14ac:dyDescent="0.25"/>
    <row r="64" ht="13" hidden="1" customHeight="1" x14ac:dyDescent="0.25"/>
    <row r="65" ht="13" hidden="1" customHeight="1" x14ac:dyDescent="0.25"/>
    <row r="66" ht="13" hidden="1" customHeight="1" x14ac:dyDescent="0.25"/>
    <row r="67" ht="13" hidden="1" customHeight="1" x14ac:dyDescent="0.25"/>
    <row r="68" ht="13" hidden="1" customHeight="1" x14ac:dyDescent="0.25"/>
    <row r="69" ht="13" hidden="1" customHeight="1" x14ac:dyDescent="0.25"/>
    <row r="70" ht="13" hidden="1" customHeight="1" x14ac:dyDescent="0.25"/>
    <row r="71" ht="13" hidden="1" customHeight="1" x14ac:dyDescent="0.25"/>
  </sheetData>
  <sheetProtection algorithmName="SHA-512" hashValue="yaABT+KZc4VTMcBkgA0Fa+aKdbPErEOtfq5GuXbhgf5ggY/h1+SN9SlM2tnAfaKJmJvfKKaOUYKZME7ZSpiQpA==" saltValue="BkqEe/7nTr5uwFfvr4Hd1g==" spinCount="100000" sheet="1" objects="1" scenarios="1" formatRows="0"/>
  <dataConsolidate link="1"/>
  <mergeCells count="2">
    <mergeCell ref="A8:G8"/>
    <mergeCell ref="C11:F11"/>
  </mergeCells>
  <dataValidations count="7">
    <dataValidation allowBlank="1" showInputMessage="1" showErrorMessage="1" prompt="This staff type includes I/DD and behavioral health staff that work directly with members" sqref="B14:B15" xr:uid="{C3DBE03D-6052-4D72-A74C-44F66F73135E}"/>
    <dataValidation type="decimal" operator="greaterThanOrEqual" allowBlank="1" showInputMessage="1" showErrorMessage="1" error="Please enter a value greater than 0." prompt="Report the average increase in wages attributable to shift differential time, expressed on a hourly basis, paid to non-contracted full-time employees in each staff type during the reporting period." sqref="E14:E39" xr:uid="{B0EFD43C-1A38-4242-A9E8-7668DD12F92B}">
      <formula1>0</formula1>
    </dataValidation>
    <dataValidation type="decimal" operator="greaterThanOrEqual" allowBlank="1" showInputMessage="1" showErrorMessage="1" error="Please enter a value greater than 0." prompt="Report the average increase in wages attributable to on-call time, expressed on a weekly basis, paid to non-contracted full-time employees in each staff type during the reporting period." sqref="D14:D39" xr:uid="{ED28E146-7802-4C22-A18B-D2F239C37CCB}">
      <formula1>0</formula1>
    </dataValidation>
    <dataValidation type="decimal" operator="greaterThanOrEqual" allowBlank="1" showInputMessage="1" showErrorMessage="1" error="Please enter a value greater than 0." prompt="Report the average number of hours during the reporting period that were paid as overtime hours for non-contracted full-time employees in each staff type." sqref="C14:C39" xr:uid="{B17BD87F-64FC-4A63-BC42-F286B3B8ADF3}">
      <formula1>0</formula1>
    </dataValidation>
    <dataValidation type="decimal" operator="greaterThanOrEqual" allowBlank="1" showInputMessage="1" showErrorMessage="1" error="Please enter a value greater than 0." prompt="Report the average amount of non-wage based compensation paid to each staff type during the reporting period. Do not include any amounts already included in columns (A) through (C). Do include any non-wage lump-sum bonuses paid." sqref="F14:F39" xr:uid="{E7515AA1-1D44-41E4-8592-517DA763C2BA}">
      <formula1>0</formula1>
    </dataValidation>
    <dataValidation type="list" allowBlank="1" showInputMessage="1" showErrorMessage="1" sqref="F9" xr:uid="{501508FD-0118-4909-9B98-1DF4B45F448B}">
      <formula1>"40+, 40, 39, 38, 37, 36, 35, less than 35"</formula1>
    </dataValidation>
    <dataValidation type="decimal" allowBlank="1" showInputMessage="1" showErrorMessage="1" sqref="F40 C40:E41 G14:G22" xr:uid="{000F7176-E60E-48A1-B47E-312C67D4B0DB}">
      <formula1>0</formula1>
      <formula2>1</formula2>
    </dataValidation>
  </dataValidations>
  <printOptions horizontalCentered="1"/>
  <pageMargins left="0.25" right="0.25" top="0.6" bottom="0.6" header="0.25" footer="0.25"/>
  <pageSetup scale="70" orientation="landscape" r:id="rId1"/>
  <headerFooter>
    <oddFooter>&amp;L&amp;A&amp;C&amp;"Arial,Bold"Milliman&amp;RPage &amp;P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6BF87C6F-E5BA-4F23-9BDB-56CAB91BF514}">
            <xm:f>SUM('2. Direct Care Staff'!D27,'3. Supervisors'!D15)&gt;0</xm:f>
            <x14:dxf>
              <fill>
                <patternFill>
                  <bgColor theme="5" tint="0.59996337778862885"/>
                </patternFill>
              </fill>
            </x14:dxf>
          </x14:cfRule>
          <xm:sqref>B14:B39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5B005-13A5-4364-8C42-28ACE0964EE7}">
  <sheetPr codeName="Sheet10">
    <pageSetUpPr fitToPage="1"/>
  </sheetPr>
  <dimension ref="A1:O39"/>
  <sheetViews>
    <sheetView showGridLines="0" zoomScale="90" zoomScaleNormal="90" workbookViewId="0"/>
  </sheetViews>
  <sheetFormatPr defaultColWidth="0" defaultRowHeight="12.5" zeroHeight="1" x14ac:dyDescent="0.25"/>
  <cols>
    <col min="1" max="1" width="4.81640625" customWidth="1"/>
    <col min="2" max="2" width="8.7265625" customWidth="1"/>
    <col min="3" max="3" width="29.54296875" customWidth="1"/>
    <col min="4" max="4" width="31.1796875" customWidth="1"/>
    <col min="5" max="10" width="13.6328125" customWidth="1"/>
    <col min="11" max="11" width="62" customWidth="1"/>
    <col min="12" max="12" width="2" customWidth="1"/>
    <col min="13" max="15" width="0" hidden="1" customWidth="1"/>
    <col min="16" max="16384" width="8.7265625" hidden="1"/>
  </cols>
  <sheetData>
    <row r="1" spans="1:15" ht="16" customHeight="1" x14ac:dyDescent="0.35">
      <c r="A1" s="318" t="str">
        <f>'User Select'!A1</f>
        <v>Arkansas Department of Human Services</v>
      </c>
      <c r="B1" s="319"/>
      <c r="C1" s="319"/>
      <c r="D1" s="319"/>
      <c r="E1" s="319"/>
      <c r="F1" s="319"/>
      <c r="G1" s="319"/>
      <c r="H1" s="319"/>
      <c r="I1" s="319"/>
      <c r="J1" s="319"/>
      <c r="K1" s="319"/>
      <c r="L1" s="320"/>
      <c r="M1" s="240" t="s">
        <v>33</v>
      </c>
    </row>
    <row r="2" spans="1:15" ht="16" customHeight="1" x14ac:dyDescent="0.35">
      <c r="A2" s="321" t="str">
        <f>'User Select'!A2</f>
        <v>Provider Cost and Wage Survey - 2025 Data Collection Tool</v>
      </c>
      <c r="B2" s="322"/>
      <c r="C2" s="322"/>
      <c r="D2" s="322"/>
      <c r="E2" s="322"/>
      <c r="F2" s="322"/>
      <c r="G2" s="322"/>
      <c r="H2" s="322"/>
      <c r="I2" s="322"/>
      <c r="J2" s="322"/>
      <c r="K2" s="322"/>
      <c r="L2" s="323"/>
    </row>
    <row r="3" spans="1:15" ht="16" customHeight="1" x14ac:dyDescent="0.35">
      <c r="A3" s="321" t="s">
        <v>211</v>
      </c>
      <c r="B3" s="322"/>
      <c r="C3" s="322"/>
      <c r="D3" s="322"/>
      <c r="E3" s="322"/>
      <c r="F3" s="322"/>
      <c r="G3" s="322"/>
      <c r="H3" s="322"/>
      <c r="I3" s="322"/>
      <c r="J3" s="322"/>
      <c r="K3" s="322"/>
      <c r="L3" s="323"/>
    </row>
    <row r="4" spans="1:15" x14ac:dyDescent="0.25">
      <c r="A4" s="281"/>
      <c r="B4" s="2"/>
      <c r="C4" s="2"/>
      <c r="D4" s="2"/>
      <c r="E4" s="2"/>
      <c r="F4" s="2"/>
      <c r="G4" s="2"/>
      <c r="H4" s="2"/>
      <c r="I4" s="2"/>
      <c r="J4" s="2"/>
      <c r="K4" s="2"/>
      <c r="L4" s="82"/>
    </row>
    <row r="5" spans="1:15" ht="13" x14ac:dyDescent="0.3">
      <c r="A5" s="324" t="s">
        <v>212</v>
      </c>
      <c r="B5" s="325"/>
      <c r="C5" s="325"/>
      <c r="D5" s="325"/>
      <c r="E5" s="325"/>
      <c r="F5" s="325"/>
      <c r="G5" s="325"/>
      <c r="H5" s="325"/>
      <c r="I5" s="325"/>
      <c r="J5" s="325"/>
      <c r="K5" s="325"/>
      <c r="L5" s="326"/>
    </row>
    <row r="6" spans="1:15" x14ac:dyDescent="0.25">
      <c r="A6" s="281"/>
      <c r="B6" s="2"/>
      <c r="C6" s="2"/>
      <c r="D6" s="2"/>
      <c r="E6" s="2"/>
      <c r="F6" s="2"/>
      <c r="G6" s="2"/>
      <c r="H6" s="2"/>
      <c r="I6" s="2"/>
      <c r="J6" s="2"/>
      <c r="K6" s="2"/>
      <c r="L6" s="82"/>
    </row>
    <row r="7" spans="1:15" ht="13" customHeight="1" x14ac:dyDescent="0.25">
      <c r="A7" s="833" t="s">
        <v>71</v>
      </c>
      <c r="B7" s="834"/>
      <c r="C7" s="834"/>
      <c r="D7" s="834"/>
      <c r="E7" s="834"/>
      <c r="F7" s="834"/>
      <c r="G7" s="834"/>
      <c r="H7" s="834"/>
      <c r="I7" s="834"/>
      <c r="J7" s="834"/>
      <c r="K7" s="834"/>
      <c r="L7" s="835"/>
    </row>
    <row r="8" spans="1:15" ht="60.5" customHeight="1" x14ac:dyDescent="0.25">
      <c r="A8" s="836" t="s">
        <v>213</v>
      </c>
      <c r="B8" s="837"/>
      <c r="C8" s="837"/>
      <c r="D8" s="837"/>
      <c r="E8" s="837"/>
      <c r="F8" s="837"/>
      <c r="G8" s="837"/>
      <c r="H8" s="837"/>
      <c r="I8" s="837"/>
      <c r="J8" s="837"/>
      <c r="K8" s="837"/>
      <c r="L8" s="838"/>
    </row>
    <row r="9" spans="1:15" ht="16.5" customHeight="1" x14ac:dyDescent="0.3">
      <c r="A9" s="839" t="str">
        <f>'2. Direct Care Staff'!A9</f>
        <v>PLEASE COMPLETE SECTION 2 ON WORKSHEET 1</v>
      </c>
      <c r="B9" s="840"/>
      <c r="C9" s="840"/>
      <c r="D9" s="840"/>
      <c r="E9" s="840"/>
      <c r="F9" s="840"/>
      <c r="G9" s="840"/>
      <c r="H9" s="840"/>
      <c r="I9" s="840"/>
      <c r="J9" s="840"/>
      <c r="K9" s="840"/>
      <c r="L9" s="841"/>
    </row>
    <row r="10" spans="1:15" ht="13.5" thickBot="1" x14ac:dyDescent="0.35">
      <c r="A10" s="281"/>
      <c r="B10" s="1"/>
      <c r="C10" s="2"/>
      <c r="D10" s="2"/>
      <c r="E10" s="2"/>
      <c r="F10" s="2"/>
      <c r="G10" s="2"/>
      <c r="H10" s="2"/>
      <c r="I10" s="2"/>
      <c r="J10" s="2"/>
      <c r="K10" s="2"/>
      <c r="L10" s="82"/>
    </row>
    <row r="11" spans="1:15" ht="39" x14ac:dyDescent="0.25">
      <c r="A11" s="281"/>
      <c r="B11" s="327"/>
      <c r="C11" s="328" t="s">
        <v>214</v>
      </c>
      <c r="D11" s="329" t="s">
        <v>215</v>
      </c>
      <c r="E11" s="203" t="s">
        <v>216</v>
      </c>
      <c r="F11" s="203" t="s">
        <v>217</v>
      </c>
      <c r="G11" s="203" t="s">
        <v>218</v>
      </c>
      <c r="H11" s="203" t="s">
        <v>219</v>
      </c>
      <c r="I11" s="203" t="s">
        <v>220</v>
      </c>
      <c r="J11" s="329" t="s">
        <v>221</v>
      </c>
      <c r="K11" s="330" t="s">
        <v>222</v>
      </c>
      <c r="L11" s="82"/>
      <c r="M11" s="331"/>
    </row>
    <row r="12" spans="1:15" ht="13" x14ac:dyDescent="0.25">
      <c r="A12" s="281"/>
      <c r="B12" s="332"/>
      <c r="C12" s="333" t="s">
        <v>172</v>
      </c>
      <c r="D12" s="333" t="s">
        <v>173</v>
      </c>
      <c r="E12" s="333" t="s">
        <v>174</v>
      </c>
      <c r="F12" s="333" t="s">
        <v>175</v>
      </c>
      <c r="G12" s="333" t="s">
        <v>223</v>
      </c>
      <c r="H12" s="333" t="s">
        <v>177</v>
      </c>
      <c r="I12" s="333" t="s">
        <v>224</v>
      </c>
      <c r="J12" s="333" t="s">
        <v>225</v>
      </c>
      <c r="K12" s="334" t="s">
        <v>226</v>
      </c>
      <c r="L12" s="82"/>
    </row>
    <row r="13" spans="1:15" ht="13" x14ac:dyDescent="0.25">
      <c r="A13" s="281"/>
      <c r="B13" s="335"/>
      <c r="C13" s="336" t="s">
        <v>227</v>
      </c>
      <c r="D13" s="337" t="s">
        <v>228</v>
      </c>
      <c r="E13" s="338">
        <v>10400</v>
      </c>
      <c r="F13" s="338">
        <v>600</v>
      </c>
      <c r="G13" s="338">
        <v>1250</v>
      </c>
      <c r="H13" s="338">
        <v>5500</v>
      </c>
      <c r="I13" s="339">
        <f>IF(COUNTA(E13:H13)=0,"",E13-F13-G13-H13)</f>
        <v>3050</v>
      </c>
      <c r="J13" s="340">
        <f>IFERROR(H13/(E13-F13),"")</f>
        <v>0.56122448979591832</v>
      </c>
      <c r="K13" s="341"/>
      <c r="L13" s="82"/>
    </row>
    <row r="14" spans="1:15" ht="13" x14ac:dyDescent="0.25">
      <c r="A14" s="281"/>
      <c r="B14" s="342" t="s">
        <v>55</v>
      </c>
      <c r="C14" s="343"/>
      <c r="D14" s="343"/>
      <c r="E14" s="344"/>
      <c r="F14" s="344"/>
      <c r="G14" s="344"/>
      <c r="H14" s="344"/>
      <c r="I14" s="345" t="str">
        <f t="shared" ref="I14:I33" si="0">IF(COUNTA(E14:H14)=0,"",E14-F14-G14-H14)</f>
        <v/>
      </c>
      <c r="J14" s="346" t="str">
        <f t="shared" ref="J14:J33" si="1">IFERROR(H14/(E14-F14),"")</f>
        <v/>
      </c>
      <c r="K14" s="347"/>
      <c r="L14" s="82"/>
      <c r="O14" s="49" t="s">
        <v>229</v>
      </c>
    </row>
    <row r="15" spans="1:15" ht="13" x14ac:dyDescent="0.25">
      <c r="A15" s="281"/>
      <c r="B15" s="342" t="s">
        <v>56</v>
      </c>
      <c r="C15" s="343"/>
      <c r="D15" s="343"/>
      <c r="E15" s="344"/>
      <c r="F15" s="344"/>
      <c r="G15" s="344"/>
      <c r="H15" s="344"/>
      <c r="I15" s="345" t="str">
        <f t="shared" si="0"/>
        <v/>
      </c>
      <c r="J15" s="346" t="str">
        <f t="shared" si="1"/>
        <v/>
      </c>
      <c r="K15" s="347"/>
      <c r="L15" s="82"/>
      <c r="O15" s="49"/>
    </row>
    <row r="16" spans="1:15" ht="13" x14ac:dyDescent="0.25">
      <c r="A16" s="281"/>
      <c r="B16" s="342" t="s">
        <v>57</v>
      </c>
      <c r="C16" s="343"/>
      <c r="D16" s="343"/>
      <c r="E16" s="344"/>
      <c r="F16" s="344"/>
      <c r="G16" s="344"/>
      <c r="H16" s="344"/>
      <c r="I16" s="345" t="str">
        <f t="shared" si="0"/>
        <v/>
      </c>
      <c r="J16" s="346" t="str">
        <f t="shared" si="1"/>
        <v/>
      </c>
      <c r="K16" s="347"/>
      <c r="L16" s="82"/>
      <c r="O16" s="49" t="s">
        <v>230</v>
      </c>
    </row>
    <row r="17" spans="1:15" ht="13" x14ac:dyDescent="0.25">
      <c r="A17" s="281"/>
      <c r="B17" s="342" t="s">
        <v>58</v>
      </c>
      <c r="C17" s="343"/>
      <c r="D17" s="343"/>
      <c r="E17" s="344"/>
      <c r="F17" s="344"/>
      <c r="G17" s="344"/>
      <c r="H17" s="344"/>
      <c r="I17" s="345" t="str">
        <f t="shared" si="0"/>
        <v/>
      </c>
      <c r="J17" s="346" t="str">
        <f t="shared" si="1"/>
        <v/>
      </c>
      <c r="K17" s="347"/>
      <c r="L17" s="82"/>
      <c r="O17" s="49"/>
    </row>
    <row r="18" spans="1:15" ht="13" x14ac:dyDescent="0.25">
      <c r="A18" s="281"/>
      <c r="B18" s="342" t="s">
        <v>59</v>
      </c>
      <c r="C18" s="343"/>
      <c r="D18" s="343"/>
      <c r="E18" s="344"/>
      <c r="F18" s="344"/>
      <c r="G18" s="344"/>
      <c r="H18" s="344"/>
      <c r="I18" s="345" t="str">
        <f t="shared" si="0"/>
        <v/>
      </c>
      <c r="J18" s="346" t="str">
        <f t="shared" si="1"/>
        <v/>
      </c>
      <c r="K18" s="347"/>
      <c r="L18" s="82"/>
    </row>
    <row r="19" spans="1:15" ht="13" x14ac:dyDescent="0.25">
      <c r="A19" s="281"/>
      <c r="B19" s="342" t="s">
        <v>60</v>
      </c>
      <c r="C19" s="343"/>
      <c r="D19" s="343"/>
      <c r="E19" s="344"/>
      <c r="F19" s="344"/>
      <c r="G19" s="344"/>
      <c r="H19" s="344"/>
      <c r="I19" s="345" t="str">
        <f t="shared" si="0"/>
        <v/>
      </c>
      <c r="J19" s="346" t="str">
        <f t="shared" si="1"/>
        <v/>
      </c>
      <c r="K19" s="347"/>
      <c r="L19" s="82"/>
    </row>
    <row r="20" spans="1:15" ht="13" x14ac:dyDescent="0.25">
      <c r="A20" s="281"/>
      <c r="B20" s="342" t="s">
        <v>61</v>
      </c>
      <c r="C20" s="343"/>
      <c r="D20" s="343"/>
      <c r="E20" s="344"/>
      <c r="F20" s="344"/>
      <c r="G20" s="344"/>
      <c r="H20" s="344"/>
      <c r="I20" s="345" t="str">
        <f t="shared" si="0"/>
        <v/>
      </c>
      <c r="J20" s="346" t="str">
        <f t="shared" si="1"/>
        <v/>
      </c>
      <c r="K20" s="347"/>
      <c r="L20" s="82"/>
    </row>
    <row r="21" spans="1:15" ht="13" x14ac:dyDescent="0.25">
      <c r="A21" s="281"/>
      <c r="B21" s="342" t="s">
        <v>62</v>
      </c>
      <c r="C21" s="343"/>
      <c r="D21" s="343"/>
      <c r="E21" s="344"/>
      <c r="F21" s="344"/>
      <c r="G21" s="344"/>
      <c r="H21" s="344"/>
      <c r="I21" s="345" t="str">
        <f t="shared" si="0"/>
        <v/>
      </c>
      <c r="J21" s="346" t="str">
        <f t="shared" si="1"/>
        <v/>
      </c>
      <c r="K21" s="347"/>
      <c r="L21" s="82"/>
    </row>
    <row r="22" spans="1:15" ht="13" x14ac:dyDescent="0.25">
      <c r="A22" s="281"/>
      <c r="B22" s="342" t="s">
        <v>63</v>
      </c>
      <c r="C22" s="343"/>
      <c r="D22" s="343"/>
      <c r="E22" s="344"/>
      <c r="F22" s="344"/>
      <c r="G22" s="344"/>
      <c r="H22" s="344"/>
      <c r="I22" s="345" t="str">
        <f t="shared" si="0"/>
        <v/>
      </c>
      <c r="J22" s="346" t="str">
        <f t="shared" si="1"/>
        <v/>
      </c>
      <c r="K22" s="347"/>
      <c r="L22" s="82"/>
    </row>
    <row r="23" spans="1:15" ht="13" x14ac:dyDescent="0.25">
      <c r="A23" s="281"/>
      <c r="B23" s="342" t="s">
        <v>231</v>
      </c>
      <c r="C23" s="343"/>
      <c r="D23" s="343"/>
      <c r="E23" s="344"/>
      <c r="F23" s="344"/>
      <c r="G23" s="344"/>
      <c r="H23" s="344"/>
      <c r="I23" s="345" t="str">
        <f t="shared" si="0"/>
        <v/>
      </c>
      <c r="J23" s="346" t="str">
        <f t="shared" si="1"/>
        <v/>
      </c>
      <c r="K23" s="347"/>
      <c r="L23" s="82"/>
    </row>
    <row r="24" spans="1:15" ht="13" x14ac:dyDescent="0.25">
      <c r="A24" s="281"/>
      <c r="B24" s="342" t="s">
        <v>232</v>
      </c>
      <c r="C24" s="343"/>
      <c r="D24" s="343"/>
      <c r="E24" s="344"/>
      <c r="F24" s="344"/>
      <c r="G24" s="344"/>
      <c r="H24" s="344"/>
      <c r="I24" s="345" t="str">
        <f t="shared" si="0"/>
        <v/>
      </c>
      <c r="J24" s="346" t="str">
        <f t="shared" si="1"/>
        <v/>
      </c>
      <c r="K24" s="347"/>
      <c r="L24" s="82"/>
    </row>
    <row r="25" spans="1:15" ht="13" x14ac:dyDescent="0.25">
      <c r="A25" s="281"/>
      <c r="B25" s="342" t="s">
        <v>233</v>
      </c>
      <c r="C25" s="343"/>
      <c r="D25" s="343"/>
      <c r="E25" s="344"/>
      <c r="F25" s="344"/>
      <c r="G25" s="344"/>
      <c r="H25" s="344"/>
      <c r="I25" s="345" t="str">
        <f t="shared" si="0"/>
        <v/>
      </c>
      <c r="J25" s="346" t="str">
        <f t="shared" si="1"/>
        <v/>
      </c>
      <c r="K25" s="347"/>
      <c r="L25" s="82"/>
    </row>
    <row r="26" spans="1:15" ht="13" x14ac:dyDescent="0.25">
      <c r="A26" s="281"/>
      <c r="B26" s="342" t="s">
        <v>234</v>
      </c>
      <c r="C26" s="343"/>
      <c r="D26" s="343"/>
      <c r="E26" s="344"/>
      <c r="F26" s="344"/>
      <c r="G26" s="344"/>
      <c r="H26" s="344"/>
      <c r="I26" s="345" t="str">
        <f t="shared" si="0"/>
        <v/>
      </c>
      <c r="J26" s="346" t="str">
        <f t="shared" si="1"/>
        <v/>
      </c>
      <c r="K26" s="347"/>
      <c r="L26" s="82"/>
    </row>
    <row r="27" spans="1:15" ht="13" x14ac:dyDescent="0.25">
      <c r="A27" s="281"/>
      <c r="B27" s="342" t="s">
        <v>235</v>
      </c>
      <c r="C27" s="343"/>
      <c r="D27" s="343"/>
      <c r="E27" s="344"/>
      <c r="F27" s="344"/>
      <c r="G27" s="344"/>
      <c r="H27" s="344"/>
      <c r="I27" s="345" t="str">
        <f t="shared" si="0"/>
        <v/>
      </c>
      <c r="J27" s="346" t="str">
        <f t="shared" si="1"/>
        <v/>
      </c>
      <c r="K27" s="347"/>
      <c r="L27" s="82"/>
    </row>
    <row r="28" spans="1:15" ht="13" x14ac:dyDescent="0.25">
      <c r="A28" s="281"/>
      <c r="B28" s="342" t="s">
        <v>236</v>
      </c>
      <c r="C28" s="343"/>
      <c r="D28" s="343"/>
      <c r="E28" s="344"/>
      <c r="F28" s="344"/>
      <c r="G28" s="344"/>
      <c r="H28" s="344"/>
      <c r="I28" s="345" t="str">
        <f t="shared" si="0"/>
        <v/>
      </c>
      <c r="J28" s="346" t="str">
        <f t="shared" si="1"/>
        <v/>
      </c>
      <c r="K28" s="347"/>
      <c r="L28" s="82"/>
    </row>
    <row r="29" spans="1:15" ht="13" x14ac:dyDescent="0.25">
      <c r="A29" s="281"/>
      <c r="B29" s="342" t="s">
        <v>237</v>
      </c>
      <c r="C29" s="343"/>
      <c r="D29" s="343"/>
      <c r="E29" s="344"/>
      <c r="F29" s="344"/>
      <c r="G29" s="344"/>
      <c r="H29" s="344"/>
      <c r="I29" s="345" t="str">
        <f t="shared" si="0"/>
        <v/>
      </c>
      <c r="J29" s="346" t="str">
        <f t="shared" si="1"/>
        <v/>
      </c>
      <c r="K29" s="347"/>
      <c r="L29" s="82"/>
    </row>
    <row r="30" spans="1:15" ht="13" x14ac:dyDescent="0.25">
      <c r="A30" s="281"/>
      <c r="B30" s="342" t="s">
        <v>238</v>
      </c>
      <c r="C30" s="343"/>
      <c r="D30" s="343"/>
      <c r="E30" s="344"/>
      <c r="F30" s="344"/>
      <c r="G30" s="344"/>
      <c r="H30" s="344"/>
      <c r="I30" s="345" t="str">
        <f t="shared" si="0"/>
        <v/>
      </c>
      <c r="J30" s="346" t="str">
        <f t="shared" si="1"/>
        <v/>
      </c>
      <c r="K30" s="347"/>
      <c r="L30" s="82"/>
    </row>
    <row r="31" spans="1:15" ht="13" x14ac:dyDescent="0.25">
      <c r="A31" s="281"/>
      <c r="B31" s="342" t="s">
        <v>239</v>
      </c>
      <c r="C31" s="343"/>
      <c r="D31" s="343"/>
      <c r="E31" s="344"/>
      <c r="F31" s="344"/>
      <c r="G31" s="344"/>
      <c r="H31" s="344"/>
      <c r="I31" s="345" t="str">
        <f t="shared" si="0"/>
        <v/>
      </c>
      <c r="J31" s="346" t="str">
        <f t="shared" si="1"/>
        <v/>
      </c>
      <c r="K31" s="347"/>
      <c r="L31" s="82"/>
    </row>
    <row r="32" spans="1:15" ht="13" x14ac:dyDescent="0.25">
      <c r="A32" s="281"/>
      <c r="B32" s="342" t="s">
        <v>240</v>
      </c>
      <c r="C32" s="343"/>
      <c r="D32" s="343"/>
      <c r="E32" s="344"/>
      <c r="F32" s="344"/>
      <c r="G32" s="344"/>
      <c r="H32" s="344"/>
      <c r="I32" s="345" t="str">
        <f t="shared" si="0"/>
        <v/>
      </c>
      <c r="J32" s="346" t="str">
        <f t="shared" si="1"/>
        <v/>
      </c>
      <c r="K32" s="347"/>
      <c r="L32" s="82"/>
    </row>
    <row r="33" spans="1:15" ht="13.5" thickBot="1" x14ac:dyDescent="0.3">
      <c r="A33" s="281"/>
      <c r="B33" s="348" t="s">
        <v>241</v>
      </c>
      <c r="C33" s="349"/>
      <c r="D33" s="349"/>
      <c r="E33" s="350"/>
      <c r="F33" s="350"/>
      <c r="G33" s="350"/>
      <c r="H33" s="350"/>
      <c r="I33" s="351" t="str">
        <f t="shared" si="0"/>
        <v/>
      </c>
      <c r="J33" s="352" t="str">
        <f t="shared" si="1"/>
        <v/>
      </c>
      <c r="K33" s="353"/>
      <c r="L33" s="82"/>
    </row>
    <row r="34" spans="1:15" x14ac:dyDescent="0.25">
      <c r="A34" s="281"/>
      <c r="B34" s="2"/>
      <c r="C34" s="2"/>
      <c r="D34" s="2"/>
      <c r="E34" s="2"/>
      <c r="F34" s="2"/>
      <c r="G34" s="2"/>
      <c r="H34" s="2"/>
      <c r="I34" s="2"/>
      <c r="J34" s="2"/>
      <c r="K34" s="2"/>
      <c r="L34" s="82"/>
    </row>
    <row r="35" spans="1:15" ht="13" thickBot="1" x14ac:dyDescent="0.3">
      <c r="A35" s="311"/>
      <c r="B35" s="354"/>
      <c r="C35" s="354"/>
      <c r="D35" s="354"/>
      <c r="E35" s="354"/>
      <c r="F35" s="354"/>
      <c r="G35" s="354"/>
      <c r="H35" s="354"/>
      <c r="I35" s="354"/>
      <c r="J35" s="354"/>
      <c r="K35" s="354"/>
      <c r="L35" s="314"/>
    </row>
    <row r="36" spans="1:15" ht="33.5" customHeight="1" x14ac:dyDescent="0.25">
      <c r="L36" s="125" t="str">
        <f>'User Select'!B40</f>
        <v>June 13, 2025</v>
      </c>
      <c r="O36" s="4"/>
    </row>
    <row r="37" spans="1:15" ht="15.5" hidden="1" x14ac:dyDescent="0.35">
      <c r="A37" s="240" t="s">
        <v>33</v>
      </c>
    </row>
    <row r="39" spans="1:15" ht="15.5" hidden="1" x14ac:dyDescent="0.35">
      <c r="B39" s="355"/>
    </row>
  </sheetData>
  <sheetProtection algorithmName="SHA-512" hashValue="l8RoiKkyyJ2GPd5kBxMjx3j8lGDafJefbpT491n8XXHkqJLp3x6GVmz9nuSkIhDhStNHKHxq3x2VYmsW94X92A==" saltValue="MC+hwtXsNSmg31qPfGJCXw==" spinCount="100000" sheet="1" objects="1" scenarios="1" formatRows="0"/>
  <mergeCells count="3">
    <mergeCell ref="A7:L7"/>
    <mergeCell ref="A8:L8"/>
    <mergeCell ref="A9:L9"/>
  </mergeCells>
  <dataValidations count="9">
    <dataValidation allowBlank="1" showInputMessage="1" showErrorMessage="1" prompt="Automatically calculates total non-billable hours for the reporting period based on reported hours in Reference Columns (C) through (F)." sqref="I14:I33" xr:uid="{ABB0DB11-C36D-4FC0-B39D-1749834B33F4}"/>
    <dataValidation type="decimal" operator="greaterThanOrEqual" allowBlank="1" showInputMessage="1" showErrorMessage="1" error="Please enter a value greater than 0." prompt="Report the total billable hours for all clinical/direct care staff providing direct services during the reporting period. Exclude FCT team members." sqref="H14:H33" xr:uid="{50AD54D6-A70B-4894-B271-A9D7A5BEEA89}">
      <formula1>0</formula1>
    </dataValidation>
    <dataValidation type="decimal" operator="greaterThanOrEqual" allowBlank="1" showInputMessage="1" showErrorMessage="1" error="Please enter a value greater than 0." prompt="Report the total training hours for all clinical/direct care staff providing direct services during the reporting period. Exclude FCT team members." sqref="G14:G33" xr:uid="{765132F7-A4DB-4ACE-8F8B-D5DABA18BBCF}">
      <formula1>0</formula1>
    </dataValidation>
    <dataValidation type="decimal" operator="greaterThanOrEqual" allowBlank="1" showInputMessage="1" showErrorMessage="1" error="Please enter a value greater than 0." prompt="Report the total PTO and holiday hours for all clinical/direct care staff providing direct services during the reporting period. Exclude FCT team members." sqref="F14:F33" xr:uid="{8B65FF70-3913-42D3-8D3E-835B4F8658D8}">
      <formula1>0</formula1>
    </dataValidation>
    <dataValidation type="decimal" operator="greaterThanOrEqual" allowBlank="1" showInputMessage="1" showErrorMessage="1" error="Please enter a value greater than 0." prompt="Report the total hours for all clinical/direct care staff providing direct services during the reporting period. Exclude FCT team members." sqref="E14:E33" xr:uid="{7A45B82A-9DFA-4D94-BA87-5782DC04DEAA}">
      <formula1>0</formula1>
    </dataValidation>
    <dataValidation allowBlank="1" showInputMessage="1" showErrorMessage="1" prompt="List the full name of each clinic/facility/agency associated with your organization." sqref="C14:C33" xr:uid="{90E66F89-26F6-404A-9760-85F58ABDC614}"/>
    <dataValidation allowBlank="1" showInputMessage="1" showErrorMessage="1" prompt="Please include any additional details associated with the reported information for the clinic/facility in Reference Column (A)." sqref="K14:K33" xr:uid="{BBB8A1CE-6DCC-436D-9E74-67A09B9A2C2B}"/>
    <dataValidation allowBlank="1" showInputMessage="1" showErrorMessage="1" prompt="Automatically calculates a productivity percentage for the clinic/facility in Reference Column (A)." sqref="J14:J33" xr:uid="{AA0AA87C-2EC2-4576-94A2-E2D254E6C8A6}"/>
    <dataValidation allowBlank="1" showInputMessage="1" showErrorMessage="1" prompt="Describe any unique population characteristics that may impact provider billable and non-billable time (e.g., homeless)." sqref="D14:D33" xr:uid="{710A2202-D176-4C0B-821E-66E6A141A3D3}"/>
  </dataValidations>
  <pageMargins left="0.7" right="0.7" top="0.75" bottom="0.75" header="0.3" footer="0.3"/>
  <pageSetup scale="56" fitToHeight="0" orientation="landscape" horizontalDpi="0" verticalDpi="0" r:id="rId1"/>
  <headerFooter>
    <oddFooter>&amp;L&amp;A&amp;C&amp;"Arial,Bold"Milliman&amp;RPage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58524-5600-461E-95F2-1C923D339BCF}">
  <sheetPr codeName="Sheet6">
    <pageSetUpPr fitToPage="1"/>
  </sheetPr>
  <dimension ref="A1:Z80"/>
  <sheetViews>
    <sheetView showGridLines="0" zoomScale="90" zoomScaleNormal="90" zoomScaleSheetLayoutView="85" zoomScalePageLayoutView="85" workbookViewId="0"/>
  </sheetViews>
  <sheetFormatPr defaultColWidth="0" defaultRowHeight="0" customHeight="1" zeroHeight="1" x14ac:dyDescent="0.25"/>
  <cols>
    <col min="1" max="1" width="4.81640625" style="418" customWidth="1"/>
    <col min="2" max="2" width="99.6328125" style="417" customWidth="1"/>
    <col min="3" max="5" width="20.81640625" style="417" customWidth="1"/>
    <col min="6" max="6" width="4.6328125" style="417" customWidth="1"/>
    <col min="7" max="7" width="15.54296875" style="375" hidden="1" customWidth="1"/>
    <col min="8" max="8" width="8.54296875" style="375" hidden="1" customWidth="1"/>
    <col min="9" max="11" width="14.81640625" style="375" hidden="1" customWidth="1"/>
    <col min="12" max="12" width="11.453125" style="375" hidden="1" customWidth="1"/>
    <col min="13" max="14" width="8.54296875" style="375" hidden="1" customWidth="1"/>
    <col min="15" max="15" width="17.26953125" style="375" hidden="1" customWidth="1"/>
    <col min="16" max="16384" width="8.54296875" style="375" hidden="1"/>
  </cols>
  <sheetData>
    <row r="1" spans="1:26" s="360" customFormat="1" ht="15" customHeight="1" x14ac:dyDescent="0.35">
      <c r="A1" s="356" t="str">
        <f>'User Select'!A1</f>
        <v>Arkansas Department of Human Services</v>
      </c>
      <c r="B1" s="357"/>
      <c r="C1" s="357"/>
      <c r="D1" s="357"/>
      <c r="E1" s="357"/>
      <c r="F1" s="358"/>
      <c r="G1" s="359" t="s">
        <v>33</v>
      </c>
      <c r="I1" s="133"/>
    </row>
    <row r="2" spans="1:26" s="360" customFormat="1" ht="15" customHeight="1" x14ac:dyDescent="0.35">
      <c r="A2" s="361" t="str">
        <f>'User Select'!A2</f>
        <v>Provider Cost and Wage Survey - 2025 Data Collection Tool</v>
      </c>
      <c r="B2" s="362"/>
      <c r="C2" s="362"/>
      <c r="D2" s="362"/>
      <c r="E2" s="362"/>
      <c r="F2" s="363"/>
      <c r="G2" s="359"/>
      <c r="I2" s="364"/>
    </row>
    <row r="3" spans="1:26" s="360" customFormat="1" ht="15" customHeight="1" x14ac:dyDescent="0.35">
      <c r="A3" s="365" t="s">
        <v>242</v>
      </c>
      <c r="B3" s="362"/>
      <c r="C3" s="362"/>
      <c r="D3" s="362"/>
      <c r="E3" s="362"/>
      <c r="F3" s="363"/>
      <c r="I3" s="364"/>
    </row>
    <row r="4" spans="1:26" s="360" customFormat="1" ht="15" customHeight="1" x14ac:dyDescent="0.35">
      <c r="A4" s="366"/>
      <c r="B4" s="367"/>
      <c r="C4" s="367"/>
      <c r="D4" s="367"/>
      <c r="E4" s="367"/>
      <c r="F4" s="368"/>
      <c r="I4" s="364"/>
    </row>
    <row r="5" spans="1:26" s="360" customFormat="1" ht="15" customHeight="1" x14ac:dyDescent="0.35">
      <c r="A5" s="147" t="s">
        <v>243</v>
      </c>
      <c r="B5" s="369"/>
      <c r="C5" s="369"/>
      <c r="D5" s="369"/>
      <c r="E5" s="369"/>
      <c r="F5" s="370"/>
      <c r="I5" s="364"/>
    </row>
    <row r="6" spans="1:26" ht="13" customHeight="1" x14ac:dyDescent="0.35">
      <c r="A6" s="371"/>
      <c r="B6" s="372"/>
      <c r="C6" s="373"/>
      <c r="D6" s="373"/>
      <c r="E6" s="373"/>
      <c r="F6" s="374"/>
      <c r="G6" s="360"/>
      <c r="H6" s="360"/>
      <c r="I6" s="364"/>
      <c r="J6" s="360"/>
      <c r="K6" s="360"/>
      <c r="L6" s="360"/>
      <c r="M6" s="360"/>
      <c r="N6" s="360"/>
      <c r="O6" s="360"/>
      <c r="P6" s="360"/>
      <c r="Q6" s="360"/>
      <c r="R6" s="360"/>
      <c r="S6" s="360"/>
      <c r="T6" s="360"/>
      <c r="U6" s="360"/>
      <c r="V6" s="360"/>
      <c r="W6" s="360"/>
      <c r="X6" s="360"/>
      <c r="Y6" s="360"/>
      <c r="Z6" s="360"/>
    </row>
    <row r="7" spans="1:26" ht="12" customHeight="1" x14ac:dyDescent="0.25">
      <c r="A7" s="376" t="s">
        <v>71</v>
      </c>
      <c r="B7" s="377"/>
      <c r="C7" s="378"/>
      <c r="D7" s="378"/>
      <c r="E7" s="378"/>
      <c r="F7" s="379"/>
      <c r="I7" s="364"/>
    </row>
    <row r="8" spans="1:26" ht="44.5" customHeight="1" x14ac:dyDescent="0.25">
      <c r="A8" s="842" t="s">
        <v>244</v>
      </c>
      <c r="B8" s="843"/>
      <c r="C8" s="843"/>
      <c r="D8" s="843"/>
      <c r="E8" s="843"/>
      <c r="F8" s="844"/>
      <c r="I8" s="364"/>
    </row>
    <row r="9" spans="1:26" ht="19.5" customHeight="1" x14ac:dyDescent="0.25">
      <c r="A9" s="382" t="str">
        <f>'2. Direct Care Staff'!A9</f>
        <v>PLEASE COMPLETE SECTION 2 ON WORKSHEET 1</v>
      </c>
      <c r="B9" s="383"/>
      <c r="C9" s="383"/>
      <c r="D9" s="383"/>
      <c r="E9" s="383"/>
      <c r="F9" s="384"/>
      <c r="I9" s="364"/>
    </row>
    <row r="10" spans="1:26" ht="23.5" customHeight="1" x14ac:dyDescent="0.25">
      <c r="A10" s="385"/>
      <c r="B10" s="372"/>
      <c r="C10" s="386"/>
      <c r="D10" s="386"/>
      <c r="E10" s="386"/>
      <c r="F10" s="387"/>
      <c r="I10" s="364"/>
      <c r="K10"/>
    </row>
    <row r="11" spans="1:26" ht="17.25" customHeight="1" thickBot="1" x14ac:dyDescent="0.35">
      <c r="A11" s="385"/>
      <c r="B11" s="388"/>
      <c r="C11" s="389" t="s">
        <v>245</v>
      </c>
      <c r="D11" s="389"/>
      <c r="E11" s="390" t="s">
        <v>246</v>
      </c>
      <c r="F11" s="387"/>
      <c r="G11" s="73"/>
      <c r="I11" s="364"/>
      <c r="K11"/>
    </row>
    <row r="12" spans="1:26" ht="65" x14ac:dyDescent="0.25">
      <c r="A12" s="371"/>
      <c r="B12" s="391" t="str">
        <f>'2. Direct Care Staff'!C25</f>
        <v>Direct or Clinical Care Staff Type ("staff type")</v>
      </c>
      <c r="C12" s="392" t="s">
        <v>247</v>
      </c>
      <c r="D12" s="392" t="s">
        <v>248</v>
      </c>
      <c r="E12" s="393" t="s">
        <v>249</v>
      </c>
      <c r="F12" s="374"/>
      <c r="G12" s="73"/>
      <c r="H12" s="394"/>
      <c r="I12" s="364"/>
      <c r="K12"/>
    </row>
    <row r="13" spans="1:26" ht="16" customHeight="1" x14ac:dyDescent="0.3">
      <c r="A13" s="395"/>
      <c r="B13" s="396"/>
      <c r="C13" s="397" t="s">
        <v>172</v>
      </c>
      <c r="D13" s="397" t="s">
        <v>173</v>
      </c>
      <c r="E13" s="398" t="s">
        <v>174</v>
      </c>
      <c r="F13" s="399"/>
      <c r="I13" s="364"/>
      <c r="K13"/>
    </row>
    <row r="14" spans="1:26" ht="28" customHeight="1" x14ac:dyDescent="0.25">
      <c r="A14" s="371"/>
      <c r="B14" s="400" t="str">
        <f>'2. Direct Care Staff'!C27</f>
        <v>Direct care staff - HS Diploma or GED (direct care worker, direct support professional, therapeutic aide, QBHP (non-degreed)</v>
      </c>
      <c r="C14" s="401"/>
      <c r="D14" s="401"/>
      <c r="E14" s="402"/>
      <c r="F14" s="374"/>
      <c r="G14" s="73"/>
      <c r="K14"/>
      <c r="M14" s="4"/>
    </row>
    <row r="15" spans="1:26" ht="28" customHeight="1" x14ac:dyDescent="0.25">
      <c r="A15" s="371"/>
      <c r="B15" s="403" t="str">
        <f>'2. Direct Care Staff'!C28</f>
        <v>Direct care staff - Bachelor's Degree (direct care worker, direct support professional, therapeutic aide, QBHP (Bachelor's)</v>
      </c>
      <c r="C15" s="401"/>
      <c r="D15" s="401"/>
      <c r="E15" s="402"/>
      <c r="F15" s="374"/>
      <c r="K15"/>
      <c r="M15" s="4"/>
    </row>
    <row r="16" spans="1:26" ht="12.5" x14ac:dyDescent="0.25">
      <c r="A16" s="371"/>
      <c r="B16" s="404" t="str">
        <f>'2. Direct Care Staff'!C29</f>
        <v>Behavior Support Specialist (Certified)</v>
      </c>
      <c r="C16" s="401"/>
      <c r="D16" s="401"/>
      <c r="E16" s="402"/>
      <c r="F16" s="374"/>
    </row>
    <row r="17" spans="1:23" ht="12.5" x14ac:dyDescent="0.25">
      <c r="A17" s="371"/>
      <c r="B17" s="405" t="str">
        <f>'2. Direct Care Staff'!C30</f>
        <v>Job Coach (Certified)</v>
      </c>
      <c r="C17" s="401"/>
      <c r="D17" s="401"/>
      <c r="E17" s="402"/>
      <c r="F17" s="374"/>
    </row>
    <row r="18" spans="1:23" ht="14.25" customHeight="1" x14ac:dyDescent="0.25">
      <c r="A18" s="371"/>
      <c r="B18" s="404" t="str">
        <f>'2. Direct Care Staff'!C31</f>
        <v>Peer Support Specialist (Certified)</v>
      </c>
      <c r="C18" s="401"/>
      <c r="D18" s="401"/>
      <c r="E18" s="402"/>
      <c r="F18" s="374"/>
    </row>
    <row r="19" spans="1:23" s="406" customFormat="1" ht="12.5" x14ac:dyDescent="0.25">
      <c r="A19" s="371"/>
      <c r="B19" s="405" t="str">
        <f>'2. Direct Care Staff'!C32</f>
        <v>Unlicensed Mental Health Professional (e.g., unlicensed MSW, PLMSW)</v>
      </c>
      <c r="C19" s="401"/>
      <c r="D19" s="401"/>
      <c r="E19" s="402"/>
      <c r="F19" s="374"/>
      <c r="G19" s="375"/>
      <c r="H19" s="375"/>
      <c r="I19" s="375"/>
      <c r="J19" s="375"/>
      <c r="K19" s="375"/>
      <c r="L19" s="375"/>
      <c r="M19" s="375"/>
      <c r="N19" s="375"/>
      <c r="O19" s="375"/>
      <c r="P19" s="375"/>
      <c r="Q19" s="375"/>
      <c r="R19" s="375"/>
      <c r="S19" s="375"/>
      <c r="T19" s="375"/>
      <c r="U19" s="375"/>
      <c r="V19" s="375"/>
      <c r="W19" s="375"/>
    </row>
    <row r="20" spans="1:23" ht="12.5" x14ac:dyDescent="0.25">
      <c r="A20" s="371"/>
      <c r="B20" s="404" t="str">
        <f>'2. Direct Care Staff'!C33</f>
        <v>Non-Independently Licensed (e.g., LMSW,  LAC, LAMFT)</v>
      </c>
      <c r="C20" s="401"/>
      <c r="D20" s="401"/>
      <c r="E20" s="402"/>
      <c r="F20" s="374"/>
      <c r="G20" s="406"/>
      <c r="H20" s="406"/>
      <c r="L20" s="406"/>
      <c r="M20" s="406"/>
    </row>
    <row r="21" spans="1:23" ht="12.5" x14ac:dyDescent="0.25">
      <c r="A21" s="371"/>
      <c r="B21" s="405" t="str">
        <f>'2. Direct Care Staff'!C34</f>
        <v>Independently Licensed (e.g., LCSW, LPC, LMFT)</v>
      </c>
      <c r="C21" s="401"/>
      <c r="D21" s="401"/>
      <c r="E21" s="402"/>
      <c r="F21" s="374"/>
    </row>
    <row r="22" spans="1:23" ht="12.5" x14ac:dyDescent="0.25">
      <c r="A22" s="371"/>
      <c r="B22" s="404" t="str">
        <f>'2. Direct Care Staff'!C35</f>
        <v xml:space="preserve">Psychologist </v>
      </c>
      <c r="C22" s="401"/>
      <c r="D22" s="401"/>
      <c r="E22" s="402"/>
      <c r="F22" s="374"/>
    </row>
    <row r="23" spans="1:23" ht="12.5" x14ac:dyDescent="0.25">
      <c r="A23" s="371"/>
      <c r="B23" s="405" t="str">
        <f>'2. Direct Care Staff'!C36</f>
        <v>Licensed Psychological Examiner</v>
      </c>
      <c r="C23" s="401"/>
      <c r="D23" s="401"/>
      <c r="E23" s="402"/>
      <c r="F23" s="374"/>
    </row>
    <row r="24" spans="1:23" ht="12.5" x14ac:dyDescent="0.25">
      <c r="A24" s="371"/>
      <c r="B24" s="404" t="str">
        <f>'2. Direct Care Staff'!C37</f>
        <v>Physician (MD/DO)</v>
      </c>
      <c r="C24" s="401"/>
      <c r="D24" s="401"/>
      <c r="E24" s="402"/>
      <c r="F24" s="374"/>
    </row>
    <row r="25" spans="1:23" ht="12.5" x14ac:dyDescent="0.25">
      <c r="A25" s="371"/>
      <c r="B25" s="405" t="str">
        <f>'2. Direct Care Staff'!C38</f>
        <v xml:space="preserve">Advanced Practice Nurse (APN, Nurse Practitioner) </v>
      </c>
      <c r="C25" s="401"/>
      <c r="D25" s="401"/>
      <c r="E25" s="402"/>
      <c r="F25" s="374"/>
    </row>
    <row r="26" spans="1:23" ht="12.5" x14ac:dyDescent="0.25">
      <c r="A26" s="371"/>
      <c r="B26" s="404" t="str">
        <f>'2. Direct Care Staff'!C39</f>
        <v>Registered Nurse (RN)</v>
      </c>
      <c r="C26" s="401"/>
      <c r="D26" s="401"/>
      <c r="E26" s="402"/>
      <c r="F26" s="374"/>
    </row>
    <row r="27" spans="1:23" ht="12.5" x14ac:dyDescent="0.25">
      <c r="A27" s="371"/>
      <c r="B27" s="405" t="str">
        <f>'2. Direct Care Staff'!C40</f>
        <v>Licensed Practical Nurse (LPN)</v>
      </c>
      <c r="C27" s="401"/>
      <c r="D27" s="401"/>
      <c r="E27" s="402"/>
      <c r="F27" s="374"/>
    </row>
    <row r="28" spans="1:23" ht="12.5" x14ac:dyDescent="0.25">
      <c r="A28" s="371"/>
      <c r="B28" s="404" t="str">
        <f>'2. Direct Care Staff'!C41</f>
        <v>Physician Assistant</v>
      </c>
      <c r="C28" s="401"/>
      <c r="D28" s="401"/>
      <c r="E28" s="402"/>
      <c r="F28" s="374"/>
    </row>
    <row r="29" spans="1:23" ht="12.5" x14ac:dyDescent="0.25">
      <c r="A29" s="371"/>
      <c r="B29" s="405" t="str">
        <f>'2. Direct Care Staff'!C42</f>
        <v>Physical Therapist</v>
      </c>
      <c r="C29" s="401"/>
      <c r="D29" s="401"/>
      <c r="E29" s="402"/>
      <c r="F29" s="374"/>
    </row>
    <row r="30" spans="1:23" ht="12.5" x14ac:dyDescent="0.25">
      <c r="A30" s="371"/>
      <c r="B30" s="404" t="str">
        <f>'2. Direct Care Staff'!C43</f>
        <v>Occupational Therapist</v>
      </c>
      <c r="C30" s="401"/>
      <c r="D30" s="401"/>
      <c r="E30" s="402"/>
      <c r="F30" s="374"/>
    </row>
    <row r="31" spans="1:23" ht="12.5" x14ac:dyDescent="0.25">
      <c r="A31" s="371"/>
      <c r="B31" s="405" t="str">
        <f>'2. Direct Care Staff'!C44</f>
        <v>Speech Pathologist</v>
      </c>
      <c r="C31" s="401"/>
      <c r="D31" s="401"/>
      <c r="E31" s="402"/>
      <c r="F31" s="374"/>
    </row>
    <row r="32" spans="1:23" ht="12.5" x14ac:dyDescent="0.25">
      <c r="A32" s="371"/>
      <c r="B32" s="404" t="str">
        <f>'2. Direct Care Staff'!C45</f>
        <v>Board Certified Behavior Analyst</v>
      </c>
      <c r="C32" s="401"/>
      <c r="D32" s="401"/>
      <c r="E32" s="402"/>
      <c r="F32" s="374"/>
    </row>
    <row r="33" spans="1:6" ht="12.5" x14ac:dyDescent="0.25">
      <c r="A33" s="371"/>
      <c r="B33" s="405" t="str">
        <f>'2. Direct Care Staff'!C46</f>
        <v>Board Certified Assistant Behavior Analyst</v>
      </c>
      <c r="C33" s="401"/>
      <c r="D33" s="401"/>
      <c r="E33" s="402"/>
      <c r="F33" s="374"/>
    </row>
    <row r="34" spans="1:6" ht="13" x14ac:dyDescent="0.25">
      <c r="A34" s="371"/>
      <c r="B34" s="273" t="str">
        <f>'2. Direct Care Staff'!C47</f>
        <v>Other (please describe)</v>
      </c>
      <c r="C34" s="401"/>
      <c r="D34" s="401"/>
      <c r="E34" s="402"/>
      <c r="F34" s="374"/>
    </row>
    <row r="35" spans="1:6" ht="13" x14ac:dyDescent="0.25">
      <c r="A35" s="371"/>
      <c r="B35" s="274" t="str">
        <f>'2. Direct Care Staff'!C48</f>
        <v>Other (please describe)</v>
      </c>
      <c r="C35" s="401"/>
      <c r="D35" s="401"/>
      <c r="E35" s="402"/>
      <c r="F35" s="374"/>
    </row>
    <row r="36" spans="1:6" ht="13" x14ac:dyDescent="0.25">
      <c r="A36" s="371"/>
      <c r="B36" s="273" t="str">
        <f>'2. Direct Care Staff'!C49</f>
        <v>Other (please describe)</v>
      </c>
      <c r="C36" s="401"/>
      <c r="D36" s="401"/>
      <c r="E36" s="402"/>
      <c r="F36" s="374"/>
    </row>
    <row r="37" spans="1:6" ht="13" x14ac:dyDescent="0.25">
      <c r="A37" s="371"/>
      <c r="B37" s="274" t="str">
        <f>'2. Direct Care Staff'!C50</f>
        <v>Other (please describe)</v>
      </c>
      <c r="C37" s="401"/>
      <c r="D37" s="401"/>
      <c r="E37" s="402"/>
      <c r="F37" s="374"/>
    </row>
    <row r="38" spans="1:6" ht="13" x14ac:dyDescent="0.25">
      <c r="A38" s="371"/>
      <c r="B38" s="273" t="str">
        <f>'2. Direct Care Staff'!C51</f>
        <v>Other (please describe)</v>
      </c>
      <c r="C38" s="401"/>
      <c r="D38" s="401"/>
      <c r="E38" s="402"/>
      <c r="F38" s="374"/>
    </row>
    <row r="39" spans="1:6" ht="13.5" thickBot="1" x14ac:dyDescent="0.3">
      <c r="A39" s="371"/>
      <c r="B39" s="275" t="str">
        <f>'2. Direct Care Staff'!C52</f>
        <v>Other (please describe)</v>
      </c>
      <c r="C39" s="407"/>
      <c r="D39" s="407"/>
      <c r="E39" s="408"/>
      <c r="F39" s="374"/>
    </row>
    <row r="40" spans="1:6" ht="13" customHeight="1" x14ac:dyDescent="0.25">
      <c r="A40" s="371"/>
      <c r="B40" s="372"/>
      <c r="C40" s="372"/>
      <c r="D40" s="372"/>
      <c r="E40" s="372"/>
      <c r="F40" s="374"/>
    </row>
    <row r="41" spans="1:6" ht="13" customHeight="1" thickBot="1" x14ac:dyDescent="0.35">
      <c r="A41" s="409" t="s">
        <v>250</v>
      </c>
      <c r="B41" s="410"/>
      <c r="C41" s="411"/>
      <c r="D41" s="412"/>
      <c r="E41" s="412"/>
      <c r="F41" s="413"/>
    </row>
    <row r="42" spans="1:6" ht="31.5" customHeight="1" x14ac:dyDescent="0.25">
      <c r="A42" s="414"/>
      <c r="B42" s="415"/>
      <c r="C42" s="415"/>
      <c r="D42" s="415"/>
      <c r="E42" s="375"/>
      <c r="F42" s="125" t="str">
        <f>'User Select'!B40</f>
        <v>June 13, 2025</v>
      </c>
    </row>
    <row r="43" spans="1:6" ht="13" customHeight="1" x14ac:dyDescent="0.25">
      <c r="A43" s="416"/>
      <c r="B43" s="375"/>
      <c r="C43" s="375"/>
      <c r="D43" s="375"/>
      <c r="E43" s="375"/>
      <c r="F43" s="375"/>
    </row>
    <row r="44" spans="1:6" ht="13" hidden="1" customHeight="1" x14ac:dyDescent="0.35">
      <c r="A44" s="359" t="s">
        <v>33</v>
      </c>
    </row>
    <row r="45" spans="1:6" ht="13" hidden="1" customHeight="1" x14ac:dyDescent="0.25"/>
    <row r="46" spans="1:6" ht="13" hidden="1" customHeight="1" x14ac:dyDescent="0.25"/>
    <row r="47" spans="1:6" ht="12.5" hidden="1" x14ac:dyDescent="0.25"/>
    <row r="48" spans="1:6" ht="23.15" hidden="1" customHeight="1" x14ac:dyDescent="0.35">
      <c r="A48" s="419"/>
    </row>
    <row r="49" spans="3:3" ht="24.65" hidden="1" customHeight="1" x14ac:dyDescent="0.25"/>
    <row r="50" spans="3:3" ht="0" hidden="1" customHeight="1" x14ac:dyDescent="0.25">
      <c r="C50" s="420"/>
    </row>
    <row r="52" spans="3:3" ht="12.75" hidden="1" customHeight="1" x14ac:dyDescent="0.25"/>
    <row r="53" spans="3:3" ht="12.75" hidden="1" customHeight="1" x14ac:dyDescent="0.25"/>
    <row r="54" spans="3:3" ht="12.75" hidden="1" customHeight="1" x14ac:dyDescent="0.25"/>
    <row r="55" spans="3:3" ht="12.75" hidden="1" customHeight="1" x14ac:dyDescent="0.25"/>
    <row r="56" spans="3:3" ht="12.75" hidden="1" customHeight="1" x14ac:dyDescent="0.25"/>
    <row r="57" spans="3:3" ht="12.75" hidden="1" customHeight="1" x14ac:dyDescent="0.25"/>
    <row r="58" spans="3:3" ht="12.75" hidden="1" customHeight="1" x14ac:dyDescent="0.25"/>
    <row r="59" spans="3:3" ht="12.75" hidden="1" customHeight="1" x14ac:dyDescent="0.25"/>
    <row r="60" spans="3:3" ht="12.75" hidden="1" customHeight="1" x14ac:dyDescent="0.25"/>
    <row r="61" spans="3:3" ht="12.75" hidden="1" customHeight="1" x14ac:dyDescent="0.25"/>
    <row r="62" spans="3:3" ht="12.75" hidden="1" customHeight="1" x14ac:dyDescent="0.25"/>
    <row r="63" spans="3:3" ht="12.75" hidden="1" customHeight="1" x14ac:dyDescent="0.25"/>
    <row r="64" spans="3:3" ht="12.75" hidden="1" customHeight="1" x14ac:dyDescent="0.25"/>
    <row r="65" ht="12.75" hidden="1" customHeight="1" x14ac:dyDescent="0.25"/>
    <row r="66" ht="12.75" hidden="1" customHeight="1" x14ac:dyDescent="0.25"/>
    <row r="67" ht="12.75" hidden="1" customHeight="1" x14ac:dyDescent="0.25"/>
    <row r="68" ht="12.75" hidden="1" customHeight="1" x14ac:dyDescent="0.25"/>
    <row r="69" ht="12.75" hidden="1" customHeight="1" x14ac:dyDescent="0.25"/>
    <row r="70" ht="12.75" hidden="1" customHeight="1" x14ac:dyDescent="0.25"/>
    <row r="71" ht="12.75" hidden="1" customHeight="1" x14ac:dyDescent="0.25"/>
    <row r="72" ht="12.75" hidden="1" customHeight="1" x14ac:dyDescent="0.25"/>
    <row r="73" ht="12.75" hidden="1" customHeight="1" x14ac:dyDescent="0.25"/>
    <row r="74" ht="12.75" hidden="1" customHeight="1" x14ac:dyDescent="0.25"/>
    <row r="75" ht="12.75" hidden="1" customHeight="1" x14ac:dyDescent="0.25"/>
    <row r="76" ht="12.75" hidden="1" customHeight="1" x14ac:dyDescent="0.25"/>
    <row r="77" ht="12.75" hidden="1" customHeight="1" x14ac:dyDescent="0.25"/>
    <row r="78" ht="12.75" hidden="1" customHeight="1" x14ac:dyDescent="0.25"/>
    <row r="79" ht="12.75" hidden="1" customHeight="1" x14ac:dyDescent="0.25"/>
    <row r="80" ht="12.75" hidden="1" customHeight="1" x14ac:dyDescent="0.25"/>
  </sheetData>
  <sheetProtection algorithmName="SHA-512" hashValue="APF7dvY+5jEUHkZXLGA+ue/jKacMUfnStbjY8E+swoULcFzYSmNbx9CMC4FXR/1Gi+5JdIR6UHpcMDnPMtckjQ==" saltValue="6OGRIoSEfkoNBkntDq8llQ==" spinCount="100000" sheet="1" objects="1" scenarios="1" formatRows="0"/>
  <mergeCells count="1">
    <mergeCell ref="A8:F8"/>
  </mergeCells>
  <dataValidations count="5">
    <dataValidation allowBlank="1" showInputMessage="1" showErrorMessage="1" prompt="This staff type includes I/DD and behavioral health staff that work directly with members" sqref="B14:B15" xr:uid="{CF33C56A-0A60-4B87-BB86-32B3597AF434}"/>
    <dataValidation type="decimal" operator="greaterThanOrEqual" allowBlank="1" showInputMessage="1" showErrorMessage="1" error="Please enter a value greater than 0." prompt="Enter the estimated average number of combined PTO and holiday hours per non-contracted full-time employee in each staff type." sqref="E15:E39" xr:uid="{FEEAC25C-D542-497F-994E-7B13CF797A4F}">
      <formula1>0</formula1>
    </dataValidation>
    <dataValidation type="decimal" operator="greaterThanOrEqual" allowBlank="1" showInputMessage="1" showErrorMessage="1" error="Please enter a value greater than 0." prompt="Enter the estimated average number of annual training hours required per non-contracted full-time employee in each staff type. " sqref="D14:D39" xr:uid="{A010A975-0262-455E-826A-61C7BDCEB8A2}">
      <formula1>0</formula1>
    </dataValidation>
    <dataValidation type="decimal" operator="greaterThanOrEqual" allowBlank="1" showInputMessage="1" showErrorMessage="1" error="Please enter a value greater than 0." prompt="Enter the estimated average number of initial onboarding and training hours required per non-contracted full-time employee in each staff type." sqref="C14:C39" xr:uid="{D704F80E-FD13-4469-BB5D-4C8D8C5DB646}">
      <formula1>0</formula1>
    </dataValidation>
    <dataValidation type="decimal" operator="greaterThanOrEqual" allowBlank="1" showInputMessage="1" showErrorMessage="1" error="Please enter a value greater than 0." prompt="Enter the estimated average number of combined annual PTO and holiday hours per non-contracted full-time employee in each staff type." sqref="E14" xr:uid="{81D50E08-A317-4743-9C4A-31B90EB1FB55}">
      <formula1>0</formula1>
    </dataValidation>
  </dataValidations>
  <printOptions horizontalCentered="1"/>
  <pageMargins left="0.25" right="0.25" top="0.6" bottom="0.6" header="0.25" footer="0.25"/>
  <pageSetup scale="67" orientation="landscape" r:id="rId1"/>
  <headerFooter>
    <oddFooter>&amp;L&amp;"Arial,Regular"&amp;10&amp;A&amp;C&amp;"Arial,Bold"&amp;10Milliman&amp;R&amp;"Arial,Regular"&amp;10Page &amp;P</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BB4B1750-7815-4535-8073-FA5EFDA8D563}">
            <xm:f>SUM('2. Direct Care Staff'!D27,'3. Supervisors'!D15)&gt;0</xm:f>
            <x14:dxf>
              <font>
                <strike val="0"/>
              </font>
              <fill>
                <patternFill>
                  <bgColor theme="5" tint="0.59996337778862885"/>
                </patternFill>
              </fill>
            </x14:dxf>
          </x14:cfRule>
          <xm:sqref>B14:B39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A27C1-2FD9-44FF-81C5-547ECB833B20}">
  <sheetPr codeName="Sheet17">
    <pageSetUpPr fitToPage="1"/>
  </sheetPr>
  <dimension ref="A1:Y84"/>
  <sheetViews>
    <sheetView showGridLines="0" zoomScale="90" zoomScaleNormal="90" zoomScalePageLayoutView="85" workbookViewId="0"/>
  </sheetViews>
  <sheetFormatPr defaultColWidth="0" defaultRowHeight="14.5" zeroHeight="1" x14ac:dyDescent="0.35"/>
  <cols>
    <col min="1" max="2" width="2.54296875" style="490" customWidth="1"/>
    <col min="3" max="3" width="3.26953125" style="490" customWidth="1"/>
    <col min="4" max="4" width="120.453125" style="491" customWidth="1"/>
    <col min="5" max="6" width="19.81640625" style="491" customWidth="1"/>
    <col min="7" max="7" width="4.6328125" style="490" customWidth="1"/>
    <col min="8" max="8" width="22.1796875" style="440" hidden="1" customWidth="1"/>
    <col min="9" max="9" width="30.453125" style="440" hidden="1" customWidth="1"/>
    <col min="10" max="10" width="44" style="440" hidden="1" customWidth="1"/>
    <col min="11" max="25" width="0" style="440" hidden="1" customWidth="1"/>
    <col min="26" max="16384" width="9.453125" style="440" hidden="1"/>
  </cols>
  <sheetData>
    <row r="1" spans="1:23" s="423" customFormat="1" ht="15" customHeight="1" x14ac:dyDescent="0.35">
      <c r="A1" s="127" t="str">
        <f>'User Select'!A1</f>
        <v>Arkansas Department of Human Services</v>
      </c>
      <c r="B1" s="421"/>
      <c r="C1" s="421"/>
      <c r="D1" s="421"/>
      <c r="E1" s="421"/>
      <c r="F1" s="421"/>
      <c r="G1" s="422"/>
      <c r="H1" s="126" t="s">
        <v>33</v>
      </c>
      <c r="J1" s="424"/>
    </row>
    <row r="2" spans="1:23" s="423" customFormat="1" ht="15" customHeight="1" x14ac:dyDescent="0.35">
      <c r="A2" s="134" t="str">
        <f>'User Select'!A2</f>
        <v>Provider Cost and Wage Survey - 2025 Data Collection Tool</v>
      </c>
      <c r="B2" s="425"/>
      <c r="C2" s="425"/>
      <c r="D2" s="425"/>
      <c r="E2" s="425"/>
      <c r="F2" s="425"/>
      <c r="G2" s="426"/>
      <c r="H2" s="126"/>
      <c r="J2" s="139"/>
    </row>
    <row r="3" spans="1:23" s="423" customFormat="1" ht="15" customHeight="1" x14ac:dyDescent="0.3">
      <c r="A3" s="134" t="s">
        <v>251</v>
      </c>
      <c r="B3" s="425"/>
      <c r="C3" s="425"/>
      <c r="D3" s="425"/>
      <c r="E3" s="425"/>
      <c r="F3" s="425"/>
      <c r="G3" s="426"/>
      <c r="J3" s="427"/>
    </row>
    <row r="4" spans="1:23" s="423" customFormat="1" ht="15" customHeight="1" x14ac:dyDescent="0.3">
      <c r="A4" s="143"/>
      <c r="B4" s="428"/>
      <c r="C4" s="428"/>
      <c r="D4" s="428"/>
      <c r="E4" s="428"/>
      <c r="F4" s="428"/>
      <c r="G4" s="429"/>
      <c r="J4" s="427"/>
    </row>
    <row r="5" spans="1:23" s="423" customFormat="1" ht="15" customHeight="1" x14ac:dyDescent="0.3">
      <c r="A5" s="147" t="s">
        <v>252</v>
      </c>
      <c r="B5" s="430"/>
      <c r="C5" s="430"/>
      <c r="D5" s="430"/>
      <c r="E5" s="430"/>
      <c r="F5" s="430"/>
      <c r="G5" s="431"/>
      <c r="J5" s="427"/>
    </row>
    <row r="6" spans="1:23" s="423" customFormat="1" ht="13" customHeight="1" x14ac:dyDescent="0.3">
      <c r="A6" s="432"/>
      <c r="B6" s="433"/>
      <c r="C6" s="433"/>
      <c r="D6" s="434"/>
      <c r="E6" s="434"/>
      <c r="F6" s="434"/>
      <c r="G6" s="435"/>
      <c r="J6" s="427"/>
    </row>
    <row r="7" spans="1:23" s="423" customFormat="1" ht="12.5" customHeight="1" x14ac:dyDescent="0.35">
      <c r="A7" s="436" t="s">
        <v>71</v>
      </c>
      <c r="B7" s="437"/>
      <c r="C7" s="437"/>
      <c r="D7" s="437"/>
      <c r="E7" s="437"/>
      <c r="F7" s="437"/>
      <c r="G7" s="438"/>
      <c r="J7" s="139"/>
    </row>
    <row r="8" spans="1:23" ht="34.5" customHeight="1" x14ac:dyDescent="0.35">
      <c r="A8" s="860" t="s">
        <v>253</v>
      </c>
      <c r="B8" s="861"/>
      <c r="C8" s="861"/>
      <c r="D8" s="861"/>
      <c r="E8" s="861"/>
      <c r="F8" s="861"/>
      <c r="G8" s="862"/>
      <c r="H8" s="439"/>
      <c r="I8" s="423"/>
      <c r="J8" s="139"/>
      <c r="K8" s="423"/>
      <c r="L8" s="423"/>
      <c r="M8" s="423"/>
      <c r="N8" s="423"/>
      <c r="O8" s="423"/>
      <c r="P8" s="423"/>
      <c r="Q8" s="423"/>
      <c r="R8" s="423"/>
      <c r="S8" s="423"/>
      <c r="T8" s="423"/>
      <c r="U8" s="423"/>
      <c r="V8" s="423"/>
      <c r="W8" s="423"/>
    </row>
    <row r="9" spans="1:23" ht="21.5" customHeight="1" x14ac:dyDescent="0.35">
      <c r="A9" s="167" t="str">
        <f>'2. Direct Care Staff'!A9</f>
        <v>PLEASE COMPLETE SECTION 2 ON WORKSHEET 1</v>
      </c>
      <c r="B9" s="187"/>
      <c r="C9" s="187"/>
      <c r="D9" s="187"/>
      <c r="E9" s="187"/>
      <c r="F9" s="187"/>
      <c r="G9" s="188"/>
    </row>
    <row r="10" spans="1:23" ht="13" customHeight="1" thickBot="1" x14ac:dyDescent="0.4">
      <c r="A10" s="441"/>
      <c r="B10" s="442"/>
      <c r="C10" s="442"/>
      <c r="D10" s="434"/>
      <c r="E10" s="434"/>
      <c r="F10" s="443"/>
      <c r="G10" s="435"/>
    </row>
    <row r="11" spans="1:23" ht="31" customHeight="1" x14ac:dyDescent="0.35">
      <c r="A11" s="441"/>
      <c r="B11" s="863" t="s">
        <v>254</v>
      </c>
      <c r="C11" s="864"/>
      <c r="D11" s="865"/>
      <c r="E11" s="866"/>
      <c r="F11" s="867"/>
      <c r="G11" s="444"/>
      <c r="H11" s="42"/>
      <c r="J11" s="445"/>
    </row>
    <row r="12" spans="1:23" ht="14.25" customHeight="1" x14ac:dyDescent="0.35">
      <c r="A12" s="441"/>
      <c r="B12" s="446" t="s">
        <v>255</v>
      </c>
      <c r="C12" s="447"/>
      <c r="D12" s="448"/>
      <c r="E12" s="449"/>
      <c r="F12" s="450"/>
      <c r="G12" s="444"/>
      <c r="J12" s="451"/>
    </row>
    <row r="13" spans="1:23" ht="14.25" customHeight="1" x14ac:dyDescent="0.35">
      <c r="A13" s="441"/>
      <c r="B13" s="452"/>
      <c r="C13" s="453" t="s">
        <v>55</v>
      </c>
      <c r="D13" s="448" t="s">
        <v>256</v>
      </c>
      <c r="E13" s="454"/>
      <c r="F13" s="450"/>
      <c r="G13" s="444"/>
      <c r="H13" s="4"/>
    </row>
    <row r="14" spans="1:23" ht="15" customHeight="1" x14ac:dyDescent="0.35">
      <c r="A14" s="441"/>
      <c r="B14" s="452"/>
      <c r="C14" s="453" t="s">
        <v>56</v>
      </c>
      <c r="D14" s="448" t="s">
        <v>257</v>
      </c>
      <c r="E14" s="454"/>
      <c r="F14" s="450"/>
      <c r="G14" s="444"/>
    </row>
    <row r="15" spans="1:23" ht="15" customHeight="1" thickBot="1" x14ac:dyDescent="0.4">
      <c r="A15" s="441"/>
      <c r="B15" s="455"/>
      <c r="C15" s="456" t="s">
        <v>258</v>
      </c>
      <c r="D15" s="457"/>
      <c r="E15" s="458"/>
      <c r="F15" s="459">
        <f>SUM(E13:E14)</f>
        <v>0</v>
      </c>
      <c r="G15" s="444"/>
      <c r="H15" s="73"/>
    </row>
    <row r="16" spans="1:23" ht="15" customHeight="1" thickTop="1" x14ac:dyDescent="0.35">
      <c r="A16" s="441"/>
      <c r="B16" s="446" t="s">
        <v>259</v>
      </c>
      <c r="C16" s="460"/>
      <c r="D16" s="448"/>
      <c r="E16" s="449"/>
      <c r="F16" s="450"/>
      <c r="G16" s="444"/>
      <c r="I16"/>
      <c r="J16"/>
    </row>
    <row r="17" spans="1:11" ht="15" customHeight="1" x14ac:dyDescent="0.35">
      <c r="A17" s="441"/>
      <c r="B17" s="452"/>
      <c r="C17" s="453" t="s">
        <v>55</v>
      </c>
      <c r="D17" s="448" t="s">
        <v>260</v>
      </c>
      <c r="E17" s="454"/>
      <c r="F17" s="450"/>
      <c r="G17" s="444"/>
    </row>
    <row r="18" spans="1:11" ht="15" customHeight="1" x14ac:dyDescent="0.35">
      <c r="A18" s="441"/>
      <c r="B18" s="452"/>
      <c r="C18" s="453" t="s">
        <v>56</v>
      </c>
      <c r="D18" s="448" t="s">
        <v>261</v>
      </c>
      <c r="E18" s="454"/>
      <c r="F18" s="450"/>
      <c r="G18" s="444"/>
      <c r="I18" s="445"/>
      <c r="K18" s="445"/>
    </row>
    <row r="19" spans="1:11" ht="15" customHeight="1" x14ac:dyDescent="0.35">
      <c r="A19" s="441"/>
      <c r="B19" s="452"/>
      <c r="C19" s="453" t="s">
        <v>57</v>
      </c>
      <c r="D19" s="448" t="s">
        <v>262</v>
      </c>
      <c r="E19" s="454"/>
      <c r="F19" s="450"/>
      <c r="G19" s="444"/>
      <c r="H19" s="73"/>
      <c r="I19" s="445"/>
      <c r="K19" s="445"/>
    </row>
    <row r="20" spans="1:11" ht="15" customHeight="1" x14ac:dyDescent="0.35">
      <c r="A20" s="441"/>
      <c r="B20" s="452"/>
      <c r="C20" s="453" t="s">
        <v>58</v>
      </c>
      <c r="D20" s="448" t="s">
        <v>263</v>
      </c>
      <c r="E20" s="454"/>
      <c r="F20" s="450"/>
      <c r="G20" s="444"/>
      <c r="I20" s="445"/>
      <c r="K20" s="445"/>
    </row>
    <row r="21" spans="1:11" ht="15" customHeight="1" thickBot="1" x14ac:dyDescent="0.4">
      <c r="A21" s="441"/>
      <c r="B21" s="455"/>
      <c r="C21" s="456" t="s">
        <v>264</v>
      </c>
      <c r="D21" s="457"/>
      <c r="E21" s="458"/>
      <c r="F21" s="459">
        <f>SUM(E17:E20)</f>
        <v>0</v>
      </c>
      <c r="G21" s="444"/>
      <c r="I21" s="445"/>
      <c r="K21" s="445"/>
    </row>
    <row r="22" spans="1:11" ht="15" customHeight="1" thickTop="1" x14ac:dyDescent="0.35">
      <c r="A22" s="441"/>
      <c r="B22" s="461" t="s">
        <v>265</v>
      </c>
      <c r="C22" s="460"/>
      <c r="D22" s="448"/>
      <c r="E22" s="449"/>
      <c r="F22" s="450"/>
      <c r="G22" s="444"/>
      <c r="I22" s="445"/>
      <c r="K22" s="445"/>
    </row>
    <row r="23" spans="1:11" ht="15" customHeight="1" x14ac:dyDescent="0.35">
      <c r="A23" s="441"/>
      <c r="B23" s="452"/>
      <c r="C23" s="453" t="s">
        <v>55</v>
      </c>
      <c r="D23" s="448" t="s">
        <v>266</v>
      </c>
      <c r="E23" s="454"/>
      <c r="F23" s="450"/>
      <c r="G23" s="444"/>
      <c r="H23" s="185"/>
      <c r="I23" s="445"/>
      <c r="K23" s="445"/>
    </row>
    <row r="24" spans="1:11" ht="15" customHeight="1" x14ac:dyDescent="0.35">
      <c r="A24" s="441"/>
      <c r="B24" s="452"/>
      <c r="C24" s="453" t="s">
        <v>56</v>
      </c>
      <c r="D24" s="448" t="s">
        <v>267</v>
      </c>
      <c r="E24" s="454"/>
      <c r="F24" s="450"/>
      <c r="G24" s="444"/>
      <c r="H24" s="185"/>
      <c r="I24" s="445"/>
      <c r="K24" s="445"/>
    </row>
    <row r="25" spans="1:11" ht="15" customHeight="1" thickBot="1" x14ac:dyDescent="0.4">
      <c r="A25" s="441"/>
      <c r="B25" s="455"/>
      <c r="C25" s="456" t="s">
        <v>268</v>
      </c>
      <c r="D25" s="457"/>
      <c r="E25" s="458"/>
      <c r="F25" s="459">
        <f>SUM(E23:E24)</f>
        <v>0</v>
      </c>
      <c r="G25" s="444"/>
      <c r="I25" s="445"/>
      <c r="K25" s="445"/>
    </row>
    <row r="26" spans="1:11" ht="15" customHeight="1" thickTop="1" x14ac:dyDescent="0.35">
      <c r="A26" s="441"/>
      <c r="B26" s="461" t="s">
        <v>269</v>
      </c>
      <c r="C26" s="460"/>
      <c r="D26" s="448"/>
      <c r="E26" s="449"/>
      <c r="F26" s="450"/>
      <c r="G26" s="444"/>
      <c r="I26" s="445"/>
      <c r="K26" s="445"/>
    </row>
    <row r="27" spans="1:11" ht="15" customHeight="1" x14ac:dyDescent="0.35">
      <c r="A27" s="441"/>
      <c r="B27" s="461"/>
      <c r="C27" s="453" t="s">
        <v>55</v>
      </c>
      <c r="D27" s="448" t="s">
        <v>270</v>
      </c>
      <c r="E27" s="454"/>
      <c r="F27" s="450"/>
      <c r="G27" s="444"/>
      <c r="I27" s="445"/>
      <c r="K27" s="445"/>
    </row>
    <row r="28" spans="1:11" ht="15" customHeight="1" x14ac:dyDescent="0.35">
      <c r="A28" s="441"/>
      <c r="B28" s="452"/>
      <c r="C28" s="453" t="s">
        <v>56</v>
      </c>
      <c r="D28" s="448" t="s">
        <v>271</v>
      </c>
      <c r="E28" s="454"/>
      <c r="F28" s="450"/>
      <c r="G28" s="444"/>
      <c r="H28" s="73"/>
      <c r="I28" s="445"/>
      <c r="K28" s="445"/>
    </row>
    <row r="29" spans="1:11" ht="15" customHeight="1" thickBot="1" x14ac:dyDescent="0.4">
      <c r="A29" s="441"/>
      <c r="B29" s="455"/>
      <c r="C29" s="456" t="s">
        <v>272</v>
      </c>
      <c r="D29" s="457"/>
      <c r="E29" s="458"/>
      <c r="F29" s="459">
        <f>SUM(E27,E28)</f>
        <v>0</v>
      </c>
      <c r="G29" s="444"/>
      <c r="H29" s="73"/>
      <c r="I29" s="445"/>
      <c r="K29" s="445"/>
    </row>
    <row r="30" spans="1:11" ht="15" customHeight="1" thickTop="1" x14ac:dyDescent="0.35">
      <c r="A30" s="441"/>
      <c r="B30" s="461" t="s">
        <v>273</v>
      </c>
      <c r="C30" s="453"/>
      <c r="D30" s="448"/>
      <c r="E30" s="449"/>
      <c r="F30" s="450"/>
      <c r="G30" s="444"/>
      <c r="H30" s="73"/>
      <c r="I30" s="445"/>
      <c r="K30" s="445"/>
    </row>
    <row r="31" spans="1:11" ht="15" customHeight="1" x14ac:dyDescent="0.35">
      <c r="A31" s="441"/>
      <c r="B31" s="452"/>
      <c r="C31" s="453" t="s">
        <v>55</v>
      </c>
      <c r="D31" s="448" t="s">
        <v>274</v>
      </c>
      <c r="E31" s="454"/>
      <c r="F31" s="450"/>
      <c r="G31" s="444"/>
      <c r="H31" s="185"/>
      <c r="I31" s="445"/>
      <c r="K31" s="445"/>
    </row>
    <row r="32" spans="1:11" ht="15" customHeight="1" x14ac:dyDescent="0.35">
      <c r="A32" s="441"/>
      <c r="B32" s="452"/>
      <c r="C32" s="453" t="s">
        <v>56</v>
      </c>
      <c r="D32" s="448" t="s">
        <v>275</v>
      </c>
      <c r="E32" s="454"/>
      <c r="F32" s="450"/>
      <c r="G32" s="444"/>
      <c r="H32" s="73"/>
      <c r="I32" s="445"/>
      <c r="K32" s="445"/>
    </row>
    <row r="33" spans="1:25" ht="15" customHeight="1" thickBot="1" x14ac:dyDescent="0.4">
      <c r="A33" s="441"/>
      <c r="B33" s="455"/>
      <c r="C33" s="456" t="s">
        <v>276</v>
      </c>
      <c r="D33" s="457"/>
      <c r="E33" s="458"/>
      <c r="F33" s="459">
        <f>SUM(E31:E32)</f>
        <v>0</v>
      </c>
      <c r="G33" s="444"/>
      <c r="I33" s="445"/>
      <c r="K33" s="445"/>
    </row>
    <row r="34" spans="1:25" ht="15" customHeight="1" thickTop="1" x14ac:dyDescent="0.35">
      <c r="A34" s="441"/>
      <c r="B34" s="452"/>
      <c r="C34" s="462"/>
      <c r="D34" s="448"/>
      <c r="E34" s="449"/>
      <c r="F34" s="450"/>
      <c r="G34" s="444"/>
      <c r="I34" s="445"/>
      <c r="K34" s="445"/>
    </row>
    <row r="35" spans="1:25" ht="15" customHeight="1" thickBot="1" x14ac:dyDescent="0.4">
      <c r="A35" s="441"/>
      <c r="B35" s="463"/>
      <c r="C35" s="464"/>
      <c r="D35" s="465" t="s">
        <v>277</v>
      </c>
      <c r="E35" s="466"/>
      <c r="F35" s="467">
        <f>SUM(F15,F21,F25,F29,F33)</f>
        <v>0</v>
      </c>
      <c r="G35" s="444"/>
      <c r="I35" s="445"/>
      <c r="K35" s="445"/>
    </row>
    <row r="36" spans="1:25" s="2" customFormat="1" ht="15" customHeight="1" x14ac:dyDescent="0.25">
      <c r="A36" s="281"/>
      <c r="G36" s="82"/>
      <c r="H36"/>
      <c r="I36"/>
      <c r="J36"/>
      <c r="K36"/>
      <c r="L36"/>
      <c r="M36"/>
      <c r="N36"/>
      <c r="O36"/>
      <c r="P36"/>
      <c r="Q36"/>
      <c r="R36"/>
      <c r="S36"/>
      <c r="T36"/>
      <c r="U36"/>
      <c r="V36"/>
      <c r="W36"/>
      <c r="X36"/>
      <c r="Y36"/>
    </row>
    <row r="37" spans="1:25" s="423" customFormat="1" ht="15" customHeight="1" x14ac:dyDescent="0.3">
      <c r="A37" s="147" t="s">
        <v>278</v>
      </c>
      <c r="B37" s="430"/>
      <c r="C37" s="430"/>
      <c r="D37" s="430"/>
      <c r="E37" s="430"/>
      <c r="F37" s="430"/>
      <c r="G37" s="431"/>
      <c r="J37" s="427"/>
    </row>
    <row r="38" spans="1:25" s="2" customFormat="1" ht="15" customHeight="1" x14ac:dyDescent="0.25">
      <c r="A38" s="281"/>
      <c r="G38" s="82"/>
      <c r="H38"/>
      <c r="I38"/>
      <c r="J38"/>
      <c r="K38"/>
      <c r="L38"/>
      <c r="M38"/>
      <c r="N38"/>
      <c r="O38"/>
      <c r="P38"/>
      <c r="Q38"/>
      <c r="R38"/>
      <c r="S38"/>
      <c r="T38"/>
      <c r="U38"/>
      <c r="V38"/>
      <c r="W38"/>
      <c r="X38"/>
      <c r="Y38"/>
    </row>
    <row r="39" spans="1:25" s="423" customFormat="1" ht="12.5" customHeight="1" x14ac:dyDescent="0.35">
      <c r="A39" s="436" t="s">
        <v>71</v>
      </c>
      <c r="B39" s="437"/>
      <c r="C39" s="437"/>
      <c r="D39" s="437"/>
      <c r="E39" s="437"/>
      <c r="F39" s="437"/>
      <c r="G39" s="438"/>
      <c r="J39" s="139"/>
    </row>
    <row r="40" spans="1:25" ht="27.5" customHeight="1" x14ac:dyDescent="0.35">
      <c r="A40" s="852" t="s">
        <v>279</v>
      </c>
      <c r="B40" s="853"/>
      <c r="C40" s="853"/>
      <c r="D40" s="853"/>
      <c r="E40" s="853"/>
      <c r="F40" s="853"/>
      <c r="G40" s="854"/>
      <c r="H40" s="423"/>
      <c r="I40" s="423"/>
      <c r="J40" s="139"/>
      <c r="K40" s="423"/>
      <c r="L40" s="423"/>
      <c r="M40" s="423"/>
      <c r="N40" s="423"/>
      <c r="O40" s="423"/>
      <c r="P40" s="423"/>
      <c r="Q40" s="423"/>
      <c r="R40" s="423"/>
      <c r="S40" s="423"/>
      <c r="T40" s="423"/>
      <c r="U40" s="423"/>
      <c r="V40" s="423"/>
      <c r="W40" s="423"/>
    </row>
    <row r="41" spans="1:25" ht="21.5" customHeight="1" x14ac:dyDescent="0.35">
      <c r="A41" s="468" t="str">
        <f>'2. Direct Care Staff'!A9</f>
        <v>PLEASE COMPLETE SECTION 2 ON WORKSHEET 1</v>
      </c>
      <c r="B41" s="187"/>
      <c r="C41" s="187"/>
      <c r="D41" s="187"/>
      <c r="E41" s="187"/>
      <c r="F41" s="187"/>
      <c r="G41" s="188"/>
    </row>
    <row r="42" spans="1:25" ht="15" thickBot="1" x14ac:dyDescent="0.4">
      <c r="A42" s="189"/>
      <c r="B42" s="190"/>
      <c r="C42" s="190"/>
      <c r="D42" s="190"/>
      <c r="E42" s="190"/>
      <c r="F42" s="190"/>
      <c r="G42" s="191"/>
    </row>
    <row r="43" spans="1:25" s="2" customFormat="1" ht="40.5" customHeight="1" x14ac:dyDescent="0.3">
      <c r="A43" s="281"/>
      <c r="B43" s="855" t="s">
        <v>280</v>
      </c>
      <c r="C43" s="856"/>
      <c r="D43" s="856"/>
      <c r="E43" s="469" t="s">
        <v>281</v>
      </c>
      <c r="F43" s="470" t="s">
        <v>282</v>
      </c>
      <c r="G43" s="82"/>
      <c r="H43"/>
      <c r="I43"/>
      <c r="J43"/>
      <c r="K43"/>
      <c r="L43"/>
      <c r="M43"/>
      <c r="N43"/>
      <c r="O43"/>
      <c r="P43"/>
      <c r="Q43"/>
      <c r="R43"/>
      <c r="S43"/>
      <c r="T43"/>
      <c r="U43"/>
      <c r="V43"/>
      <c r="W43"/>
      <c r="X43"/>
      <c r="Y43"/>
    </row>
    <row r="44" spans="1:25" s="2" customFormat="1" ht="15" customHeight="1" x14ac:dyDescent="0.3">
      <c r="A44" s="281"/>
      <c r="B44" s="857" t="s">
        <v>172</v>
      </c>
      <c r="C44" s="858"/>
      <c r="D44" s="858"/>
      <c r="E44" s="471" t="s">
        <v>173</v>
      </c>
      <c r="F44" s="472" t="s">
        <v>174</v>
      </c>
      <c r="G44" s="82"/>
      <c r="H44"/>
      <c r="I44"/>
      <c r="J44"/>
      <c r="K44"/>
      <c r="L44"/>
      <c r="M44"/>
      <c r="N44"/>
      <c r="O44"/>
      <c r="P44"/>
      <c r="Q44"/>
      <c r="R44"/>
      <c r="S44"/>
      <c r="T44"/>
      <c r="U44"/>
      <c r="V44"/>
      <c r="W44"/>
      <c r="X44"/>
      <c r="Y44"/>
    </row>
    <row r="45" spans="1:25" s="2" customFormat="1" ht="15" customHeight="1" x14ac:dyDescent="0.25">
      <c r="A45" s="281"/>
      <c r="B45" s="473" t="s">
        <v>55</v>
      </c>
      <c r="C45" s="845" t="s">
        <v>283</v>
      </c>
      <c r="D45" s="845"/>
      <c r="E45" s="474"/>
      <c r="F45" s="475" t="str">
        <f>IF(E45="","",$E$23*E45)</f>
        <v/>
      </c>
      <c r="G45" s="82"/>
      <c r="H45"/>
      <c r="I45"/>
      <c r="J45"/>
      <c r="K45"/>
      <c r="L45"/>
      <c r="M45"/>
      <c r="N45"/>
      <c r="O45"/>
      <c r="P45"/>
      <c r="Q45"/>
      <c r="R45"/>
      <c r="S45"/>
      <c r="T45"/>
      <c r="U45"/>
      <c r="V45"/>
      <c r="W45"/>
      <c r="X45"/>
      <c r="Y45"/>
    </row>
    <row r="46" spans="1:25" s="2" customFormat="1" ht="15" customHeight="1" x14ac:dyDescent="0.25">
      <c r="A46" s="281"/>
      <c r="B46" s="476" t="s">
        <v>56</v>
      </c>
      <c r="C46" s="859" t="s">
        <v>284</v>
      </c>
      <c r="D46" s="859"/>
      <c r="E46" s="477"/>
      <c r="F46" s="478" t="str">
        <f t="shared" ref="F46:F51" si="0">IF(E46="","",$E$23*E46)</f>
        <v/>
      </c>
      <c r="G46" s="82"/>
      <c r="H46"/>
      <c r="I46"/>
      <c r="J46"/>
      <c r="K46"/>
      <c r="L46"/>
      <c r="M46"/>
      <c r="N46"/>
      <c r="O46"/>
      <c r="P46"/>
      <c r="Q46"/>
      <c r="R46"/>
      <c r="S46"/>
      <c r="T46"/>
      <c r="U46"/>
      <c r="V46"/>
      <c r="W46"/>
      <c r="X46"/>
      <c r="Y46"/>
    </row>
    <row r="47" spans="1:25" s="2" customFormat="1" ht="15" customHeight="1" x14ac:dyDescent="0.25">
      <c r="A47" s="281"/>
      <c r="B47" s="473" t="s">
        <v>57</v>
      </c>
      <c r="C47" s="845" t="s">
        <v>285</v>
      </c>
      <c r="D47" s="845"/>
      <c r="E47" s="477"/>
      <c r="F47" s="478" t="str">
        <f t="shared" si="0"/>
        <v/>
      </c>
      <c r="G47" s="82"/>
      <c r="H47" s="4"/>
      <c r="I47"/>
      <c r="J47"/>
      <c r="K47"/>
      <c r="L47"/>
      <c r="M47"/>
      <c r="N47"/>
      <c r="O47"/>
      <c r="P47"/>
      <c r="Q47"/>
      <c r="R47"/>
      <c r="S47"/>
      <c r="T47"/>
      <c r="U47"/>
      <c r="V47"/>
      <c r="W47"/>
      <c r="X47"/>
      <c r="Y47"/>
    </row>
    <row r="48" spans="1:25" s="2" customFormat="1" ht="15" customHeight="1" x14ac:dyDescent="0.25">
      <c r="A48" s="281"/>
      <c r="B48" s="476" t="s">
        <v>58</v>
      </c>
      <c r="C48" s="859" t="s">
        <v>286</v>
      </c>
      <c r="D48" s="859"/>
      <c r="E48" s="477"/>
      <c r="F48" s="478" t="str">
        <f t="shared" si="0"/>
        <v/>
      </c>
      <c r="G48" s="82"/>
      <c r="H48"/>
      <c r="I48"/>
      <c r="J48"/>
      <c r="K48"/>
      <c r="L48"/>
      <c r="M48"/>
      <c r="N48"/>
      <c r="O48"/>
      <c r="P48"/>
      <c r="Q48"/>
      <c r="R48"/>
      <c r="S48"/>
      <c r="T48"/>
      <c r="U48"/>
      <c r="V48"/>
      <c r="W48"/>
      <c r="X48"/>
      <c r="Y48"/>
    </row>
    <row r="49" spans="1:25" s="2" customFormat="1" ht="15" customHeight="1" x14ac:dyDescent="0.25">
      <c r="A49" s="281"/>
      <c r="B49" s="479" t="s">
        <v>59</v>
      </c>
      <c r="C49" s="845" t="s">
        <v>287</v>
      </c>
      <c r="D49" s="845"/>
      <c r="E49" s="477"/>
      <c r="F49" s="478" t="str">
        <f t="shared" si="0"/>
        <v/>
      </c>
      <c r="G49" s="82"/>
      <c r="H49"/>
      <c r="I49"/>
      <c r="J49"/>
      <c r="K49"/>
      <c r="L49"/>
      <c r="M49"/>
      <c r="N49"/>
      <c r="O49"/>
      <c r="P49"/>
      <c r="Q49"/>
      <c r="R49"/>
      <c r="S49"/>
      <c r="T49"/>
      <c r="U49"/>
      <c r="V49"/>
      <c r="W49"/>
      <c r="X49"/>
      <c r="Y49"/>
    </row>
    <row r="50" spans="1:25" s="2" customFormat="1" ht="15" customHeight="1" x14ac:dyDescent="0.25">
      <c r="A50" s="281"/>
      <c r="B50" s="480" t="s">
        <v>60</v>
      </c>
      <c r="C50" s="859" t="s">
        <v>288</v>
      </c>
      <c r="D50" s="859"/>
      <c r="E50" s="477"/>
      <c r="F50" s="478" t="str">
        <f t="shared" si="0"/>
        <v/>
      </c>
      <c r="G50" s="82"/>
      <c r="H50"/>
      <c r="I50"/>
      <c r="J50"/>
      <c r="K50"/>
      <c r="L50"/>
      <c r="M50"/>
      <c r="N50"/>
      <c r="O50"/>
      <c r="P50"/>
      <c r="Q50"/>
      <c r="R50"/>
      <c r="S50"/>
      <c r="T50"/>
      <c r="U50"/>
      <c r="V50"/>
      <c r="W50"/>
      <c r="X50"/>
      <c r="Y50"/>
    </row>
    <row r="51" spans="1:25" s="2" customFormat="1" ht="15" customHeight="1" x14ac:dyDescent="0.25">
      <c r="A51" s="281"/>
      <c r="B51" s="479" t="s">
        <v>61</v>
      </c>
      <c r="C51" s="845" t="s">
        <v>289</v>
      </c>
      <c r="D51" s="845"/>
      <c r="E51" s="477"/>
      <c r="F51" s="478" t="str">
        <f t="shared" si="0"/>
        <v/>
      </c>
      <c r="G51" s="82"/>
      <c r="H51"/>
      <c r="I51" s="4"/>
      <c r="J51"/>
      <c r="K51"/>
      <c r="L51"/>
      <c r="M51"/>
      <c r="N51"/>
      <c r="O51"/>
      <c r="P51"/>
      <c r="Q51"/>
      <c r="R51"/>
      <c r="S51"/>
      <c r="T51"/>
      <c r="U51"/>
      <c r="V51"/>
      <c r="W51"/>
      <c r="X51"/>
      <c r="Y51"/>
    </row>
    <row r="52" spans="1:25" s="2" customFormat="1" ht="19" customHeight="1" thickBot="1" x14ac:dyDescent="0.35">
      <c r="A52" s="281"/>
      <c r="B52" s="481" t="s">
        <v>290</v>
      </c>
      <c r="C52" s="482"/>
      <c r="D52" s="483" t="str">
        <f>IF(OR(COUNTA($E$45:$E$51)=0,SUM($E$45:$E$51)=1),"","SUM OF PERCENTAGES SHOULD EQUAL 100%")</f>
        <v/>
      </c>
      <c r="E52" s="484">
        <f>SUM(E45:E51)</f>
        <v>0</v>
      </c>
      <c r="F52" s="485">
        <f>SUM(F45:F51)</f>
        <v>0</v>
      </c>
      <c r="G52" s="82"/>
      <c r="H52" s="30" t="s">
        <v>291</v>
      </c>
      <c r="I52" s="4"/>
      <c r="J52"/>
      <c r="K52"/>
      <c r="L52"/>
      <c r="M52"/>
      <c r="N52"/>
      <c r="O52"/>
      <c r="P52"/>
      <c r="Q52"/>
      <c r="R52"/>
      <c r="S52"/>
      <c r="T52"/>
      <c r="U52"/>
      <c r="V52"/>
      <c r="W52"/>
      <c r="X52"/>
      <c r="Y52"/>
    </row>
    <row r="53" spans="1:25" s="2" customFormat="1" ht="15" customHeight="1" x14ac:dyDescent="0.3">
      <c r="A53" s="281"/>
      <c r="B53" s="486"/>
      <c r="C53" s="486"/>
      <c r="D53" s="486"/>
      <c r="E53" s="487"/>
      <c r="F53" s="488"/>
      <c r="G53" s="82"/>
      <c r="H53"/>
      <c r="I53" s="4"/>
      <c r="J53"/>
      <c r="K53"/>
      <c r="L53"/>
      <c r="M53"/>
      <c r="N53"/>
      <c r="O53"/>
      <c r="P53"/>
      <c r="Q53"/>
      <c r="R53"/>
      <c r="S53"/>
      <c r="T53"/>
      <c r="U53"/>
      <c r="V53"/>
      <c r="W53"/>
      <c r="X53"/>
      <c r="Y53"/>
    </row>
    <row r="54" spans="1:25" s="2" customFormat="1" ht="15" customHeight="1" x14ac:dyDescent="0.3">
      <c r="A54" s="281"/>
      <c r="B54" s="486" t="s">
        <v>292</v>
      </c>
      <c r="C54" s="486"/>
      <c r="D54" s="486"/>
      <c r="E54" s="487"/>
      <c r="F54" s="488"/>
      <c r="G54" s="82"/>
      <c r="H54"/>
      <c r="I54" s="4"/>
      <c r="J54"/>
      <c r="K54"/>
      <c r="L54"/>
      <c r="M54"/>
      <c r="N54"/>
      <c r="O54"/>
      <c r="P54"/>
      <c r="Q54"/>
      <c r="R54"/>
      <c r="S54"/>
      <c r="T54"/>
      <c r="U54"/>
      <c r="V54"/>
      <c r="W54"/>
      <c r="X54"/>
      <c r="Y54"/>
    </row>
    <row r="55" spans="1:25" s="2" customFormat="1" ht="15" customHeight="1" x14ac:dyDescent="0.25">
      <c r="A55" s="281"/>
      <c r="B55" s="846"/>
      <c r="C55" s="847"/>
      <c r="D55" s="847"/>
      <c r="E55" s="847"/>
      <c r="F55" s="848"/>
      <c r="G55" s="82"/>
      <c r="H55"/>
      <c r="I55"/>
      <c r="J55"/>
      <c r="K55"/>
      <c r="L55"/>
      <c r="M55"/>
      <c r="N55"/>
      <c r="O55"/>
      <c r="P55"/>
      <c r="Q55"/>
      <c r="R55"/>
      <c r="S55"/>
      <c r="T55"/>
      <c r="U55"/>
      <c r="V55"/>
      <c r="W55"/>
      <c r="X55"/>
      <c r="Y55"/>
    </row>
    <row r="56" spans="1:25" ht="15" customHeight="1" x14ac:dyDescent="0.35">
      <c r="A56" s="281"/>
      <c r="B56" s="849"/>
      <c r="C56" s="850"/>
      <c r="D56" s="850"/>
      <c r="E56" s="850"/>
      <c r="F56" s="851"/>
      <c r="G56" s="82"/>
      <c r="I56" s="445"/>
      <c r="K56" s="445"/>
    </row>
    <row r="57" spans="1:25" s="2" customFormat="1" ht="15" customHeight="1" x14ac:dyDescent="0.25">
      <c r="A57" s="281"/>
      <c r="G57" s="82"/>
      <c r="H57"/>
      <c r="I57"/>
      <c r="J57"/>
      <c r="K57"/>
      <c r="L57"/>
      <c r="M57"/>
      <c r="N57"/>
      <c r="O57"/>
      <c r="P57"/>
      <c r="Q57"/>
      <c r="R57"/>
      <c r="S57"/>
      <c r="T57"/>
      <c r="U57"/>
      <c r="V57"/>
      <c r="W57"/>
      <c r="X57"/>
      <c r="Y57"/>
    </row>
    <row r="58" spans="1:25" s="423" customFormat="1" ht="15" customHeight="1" x14ac:dyDescent="0.3">
      <c r="A58" s="147" t="s">
        <v>293</v>
      </c>
      <c r="B58" s="430"/>
      <c r="C58" s="430"/>
      <c r="D58" s="430"/>
      <c r="E58" s="430"/>
      <c r="F58" s="430"/>
      <c r="G58" s="431"/>
      <c r="J58" s="427"/>
    </row>
    <row r="59" spans="1:25" s="2" customFormat="1" ht="15" customHeight="1" x14ac:dyDescent="0.25">
      <c r="A59" s="281"/>
      <c r="G59" s="82"/>
      <c r="H59"/>
      <c r="I59" s="4"/>
      <c r="J59"/>
      <c r="K59"/>
      <c r="L59"/>
      <c r="M59"/>
      <c r="N59"/>
      <c r="O59"/>
      <c r="P59"/>
      <c r="Q59"/>
      <c r="R59"/>
      <c r="S59"/>
      <c r="T59"/>
      <c r="U59"/>
      <c r="V59"/>
      <c r="W59"/>
      <c r="X59"/>
      <c r="Y59"/>
    </row>
    <row r="60" spans="1:25" s="423" customFormat="1" ht="12.5" customHeight="1" x14ac:dyDescent="0.35">
      <c r="A60" s="436" t="s">
        <v>71</v>
      </c>
      <c r="B60" s="437"/>
      <c r="C60" s="437"/>
      <c r="D60" s="437"/>
      <c r="E60" s="437"/>
      <c r="F60" s="437"/>
      <c r="G60" s="438"/>
      <c r="J60" s="139"/>
    </row>
    <row r="61" spans="1:25" x14ac:dyDescent="0.35">
      <c r="A61" s="852" t="s">
        <v>294</v>
      </c>
      <c r="B61" s="853"/>
      <c r="C61" s="853"/>
      <c r="D61" s="853"/>
      <c r="E61" s="853"/>
      <c r="F61" s="853"/>
      <c r="G61" s="854"/>
      <c r="H61" s="423"/>
      <c r="I61" s="423"/>
      <c r="J61" s="139"/>
      <c r="K61" s="423"/>
      <c r="L61" s="423"/>
      <c r="M61" s="423"/>
      <c r="N61" s="423"/>
      <c r="O61" s="423"/>
      <c r="P61" s="423"/>
      <c r="Q61" s="423"/>
      <c r="R61" s="423"/>
      <c r="S61" s="423"/>
      <c r="T61" s="423"/>
      <c r="U61" s="423"/>
      <c r="V61" s="423"/>
      <c r="W61" s="423"/>
    </row>
    <row r="62" spans="1:25" ht="21.5" customHeight="1" x14ac:dyDescent="0.35">
      <c r="A62" s="468" t="str">
        <f>'2. Direct Care Staff'!A9</f>
        <v>PLEASE COMPLETE SECTION 2 ON WORKSHEET 1</v>
      </c>
      <c r="B62" s="187"/>
      <c r="C62" s="187"/>
      <c r="D62" s="187"/>
      <c r="E62" s="187"/>
      <c r="F62" s="187"/>
      <c r="G62" s="188"/>
    </row>
    <row r="63" spans="1:25" ht="15" thickBot="1" x14ac:dyDescent="0.4">
      <c r="A63" s="189"/>
      <c r="B63" s="190"/>
      <c r="C63" s="190"/>
      <c r="D63" s="190"/>
      <c r="E63" s="190"/>
      <c r="F63" s="190"/>
      <c r="G63" s="191"/>
    </row>
    <row r="64" spans="1:25" s="2" customFormat="1" ht="31.5" customHeight="1" x14ac:dyDescent="0.3">
      <c r="A64" s="281"/>
      <c r="B64" s="855" t="s">
        <v>295</v>
      </c>
      <c r="C64" s="856"/>
      <c r="D64" s="856"/>
      <c r="E64" s="469" t="s">
        <v>296</v>
      </c>
      <c r="F64" s="470" t="s">
        <v>270</v>
      </c>
      <c r="G64" s="82"/>
      <c r="H64"/>
      <c r="I64"/>
      <c r="J64"/>
      <c r="K64"/>
      <c r="L64"/>
      <c r="M64"/>
      <c r="N64"/>
      <c r="O64"/>
      <c r="P64"/>
      <c r="Q64"/>
      <c r="R64"/>
      <c r="S64"/>
      <c r="T64"/>
      <c r="U64"/>
      <c r="V64"/>
      <c r="W64"/>
      <c r="X64"/>
      <c r="Y64"/>
    </row>
    <row r="65" spans="1:25" s="2" customFormat="1" ht="15" customHeight="1" x14ac:dyDescent="0.3">
      <c r="A65" s="281"/>
      <c r="B65" s="857" t="s">
        <v>172</v>
      </c>
      <c r="C65" s="858"/>
      <c r="D65" s="858"/>
      <c r="E65" s="471" t="s">
        <v>173</v>
      </c>
      <c r="F65" s="472" t="s">
        <v>174</v>
      </c>
      <c r="G65" s="82"/>
      <c r="H65"/>
      <c r="I65"/>
      <c r="J65"/>
      <c r="K65"/>
      <c r="L65"/>
      <c r="M65"/>
      <c r="N65"/>
      <c r="O65"/>
      <c r="P65"/>
      <c r="Q65"/>
      <c r="R65"/>
      <c r="S65"/>
      <c r="T65"/>
      <c r="U65"/>
      <c r="V65"/>
      <c r="W65"/>
      <c r="X65"/>
      <c r="Y65"/>
    </row>
    <row r="66" spans="1:25" s="2" customFormat="1" ht="15" customHeight="1" x14ac:dyDescent="0.25">
      <c r="A66" s="281"/>
      <c r="B66" s="473" t="s">
        <v>55</v>
      </c>
      <c r="C66" s="4" t="s">
        <v>297</v>
      </c>
      <c r="D66" s="4"/>
      <c r="E66" s="474"/>
      <c r="F66" s="475" t="str">
        <f>IF(E66="","",$E$27*E66)</f>
        <v/>
      </c>
      <c r="G66" s="82"/>
      <c r="H66"/>
      <c r="I66"/>
      <c r="J66"/>
      <c r="K66"/>
      <c r="L66"/>
      <c r="M66"/>
      <c r="N66"/>
      <c r="O66"/>
      <c r="P66"/>
      <c r="Q66"/>
      <c r="R66"/>
      <c r="S66"/>
      <c r="T66"/>
      <c r="U66"/>
      <c r="V66"/>
      <c r="W66"/>
      <c r="X66"/>
      <c r="Y66"/>
    </row>
    <row r="67" spans="1:25" s="2" customFormat="1" ht="15" customHeight="1" x14ac:dyDescent="0.25">
      <c r="A67" s="281"/>
      <c r="B67" s="476" t="s">
        <v>56</v>
      </c>
      <c r="C67" s="9" t="s">
        <v>298</v>
      </c>
      <c r="D67" s="9"/>
      <c r="E67" s="477"/>
      <c r="F67" s="475" t="str">
        <f t="shared" ref="F67:F72" si="1">IF(E67="","",$E$27*E67)</f>
        <v/>
      </c>
      <c r="G67" s="82"/>
      <c r="H67"/>
      <c r="I67"/>
      <c r="J67"/>
      <c r="K67"/>
      <c r="L67"/>
      <c r="M67"/>
      <c r="N67"/>
      <c r="O67"/>
      <c r="P67"/>
      <c r="Q67"/>
      <c r="R67"/>
      <c r="S67"/>
      <c r="T67"/>
      <c r="U67"/>
      <c r="V67"/>
      <c r="W67"/>
      <c r="X67"/>
      <c r="Y67"/>
    </row>
    <row r="68" spans="1:25" s="2" customFormat="1" ht="15" customHeight="1" x14ac:dyDescent="0.25">
      <c r="A68" s="281"/>
      <c r="B68" s="473" t="s">
        <v>57</v>
      </c>
      <c r="C68" s="4" t="s">
        <v>299</v>
      </c>
      <c r="D68" s="4"/>
      <c r="E68" s="477"/>
      <c r="F68" s="475" t="str">
        <f t="shared" si="1"/>
        <v/>
      </c>
      <c r="G68" s="82"/>
      <c r="H68"/>
      <c r="I68"/>
      <c r="J68"/>
      <c r="K68"/>
      <c r="L68"/>
      <c r="M68"/>
      <c r="N68"/>
      <c r="O68"/>
      <c r="P68"/>
      <c r="Q68"/>
      <c r="R68"/>
      <c r="S68"/>
      <c r="T68"/>
      <c r="U68"/>
      <c r="V68"/>
      <c r="W68"/>
      <c r="X68"/>
      <c r="Y68"/>
    </row>
    <row r="69" spans="1:25" s="2" customFormat="1" ht="15" customHeight="1" x14ac:dyDescent="0.25">
      <c r="A69" s="281"/>
      <c r="B69" s="476" t="s">
        <v>58</v>
      </c>
      <c r="C69" s="9" t="s">
        <v>300</v>
      </c>
      <c r="D69" s="9"/>
      <c r="E69" s="477"/>
      <c r="F69" s="475" t="str">
        <f t="shared" si="1"/>
        <v/>
      </c>
      <c r="G69" s="82"/>
      <c r="H69"/>
      <c r="I69"/>
      <c r="J69"/>
      <c r="K69"/>
      <c r="L69"/>
      <c r="M69"/>
      <c r="N69"/>
      <c r="O69"/>
      <c r="P69"/>
      <c r="Q69"/>
      <c r="R69"/>
      <c r="S69"/>
      <c r="T69"/>
      <c r="U69"/>
      <c r="V69"/>
      <c r="W69"/>
      <c r="X69"/>
      <c r="Y69"/>
    </row>
    <row r="70" spans="1:25" s="2" customFormat="1" ht="15" customHeight="1" x14ac:dyDescent="0.25">
      <c r="A70" s="281"/>
      <c r="B70" s="479" t="s">
        <v>59</v>
      </c>
      <c r="C70" s="4" t="s">
        <v>301</v>
      </c>
      <c r="D70" s="4"/>
      <c r="E70" s="477"/>
      <c r="F70" s="475" t="str">
        <f t="shared" si="1"/>
        <v/>
      </c>
      <c r="G70" s="82"/>
      <c r="H70"/>
      <c r="I70"/>
      <c r="J70"/>
      <c r="K70"/>
      <c r="L70"/>
      <c r="M70"/>
      <c r="N70"/>
      <c r="O70"/>
      <c r="P70"/>
      <c r="Q70"/>
      <c r="R70"/>
      <c r="S70"/>
      <c r="T70"/>
      <c r="U70"/>
      <c r="V70"/>
      <c r="W70"/>
      <c r="X70"/>
      <c r="Y70"/>
    </row>
    <row r="71" spans="1:25" s="2" customFormat="1" ht="15" customHeight="1" x14ac:dyDescent="0.25">
      <c r="A71" s="281"/>
      <c r="B71" s="480" t="s">
        <v>60</v>
      </c>
      <c r="C71" s="9" t="s">
        <v>302</v>
      </c>
      <c r="D71" s="9"/>
      <c r="E71" s="477"/>
      <c r="F71" s="475" t="str">
        <f t="shared" si="1"/>
        <v/>
      </c>
      <c r="G71" s="82"/>
      <c r="H71"/>
      <c r="I71"/>
      <c r="J71"/>
      <c r="K71"/>
      <c r="L71"/>
      <c r="M71"/>
      <c r="N71"/>
      <c r="O71"/>
      <c r="P71"/>
      <c r="Q71"/>
      <c r="R71"/>
      <c r="S71"/>
      <c r="T71"/>
      <c r="U71"/>
      <c r="V71"/>
      <c r="W71"/>
      <c r="X71"/>
      <c r="Y71"/>
    </row>
    <row r="72" spans="1:25" s="2" customFormat="1" ht="15" customHeight="1" x14ac:dyDescent="0.25">
      <c r="A72" s="281"/>
      <c r="B72" s="479" t="s">
        <v>61</v>
      </c>
      <c r="C72" s="4" t="s">
        <v>303</v>
      </c>
      <c r="D72" s="4"/>
      <c r="E72" s="477"/>
      <c r="F72" s="475" t="str">
        <f t="shared" si="1"/>
        <v/>
      </c>
      <c r="G72" s="82"/>
      <c r="H72"/>
      <c r="I72"/>
      <c r="J72"/>
      <c r="K72"/>
      <c r="L72"/>
      <c r="M72"/>
      <c r="N72"/>
      <c r="O72"/>
      <c r="P72"/>
      <c r="Q72"/>
      <c r="R72"/>
      <c r="S72"/>
      <c r="T72"/>
      <c r="U72"/>
      <c r="V72"/>
      <c r="W72"/>
      <c r="X72"/>
      <c r="Y72"/>
    </row>
    <row r="73" spans="1:25" s="2" customFormat="1" ht="19" customHeight="1" thickBot="1" x14ac:dyDescent="0.35">
      <c r="A73" s="281"/>
      <c r="B73" s="481" t="s">
        <v>290</v>
      </c>
      <c r="C73" s="482"/>
      <c r="D73" s="483" t="str">
        <f>IF(OR(COUNTA($E$66:$E$72)=0,SUM($E$66:$E$72)=1),"","SUM OF PERCENTAGES SHOULD EQUAL 100%")</f>
        <v/>
      </c>
      <c r="E73" s="484">
        <f>SUM(E66:E72)</f>
        <v>0</v>
      </c>
      <c r="F73" s="485">
        <f>SUM(F66:F72)</f>
        <v>0</v>
      </c>
      <c r="G73" s="82"/>
      <c r="H73" s="30" t="s">
        <v>291</v>
      </c>
      <c r="I73"/>
      <c r="J73"/>
      <c r="K73"/>
      <c r="L73"/>
      <c r="M73"/>
      <c r="N73"/>
      <c r="O73"/>
      <c r="P73"/>
      <c r="Q73"/>
      <c r="R73"/>
      <c r="S73"/>
      <c r="T73"/>
      <c r="U73"/>
      <c r="V73"/>
      <c r="W73"/>
      <c r="X73"/>
      <c r="Y73"/>
    </row>
    <row r="74" spans="1:25" s="2" customFormat="1" ht="13" x14ac:dyDescent="0.3">
      <c r="A74" s="281"/>
      <c r="B74" s="486"/>
      <c r="C74" s="486"/>
      <c r="D74" s="486"/>
      <c r="E74" s="487"/>
      <c r="F74" s="488"/>
      <c r="G74" s="82"/>
      <c r="H74"/>
      <c r="I74"/>
      <c r="J74"/>
      <c r="K74"/>
      <c r="L74"/>
      <c r="M74"/>
      <c r="N74"/>
      <c r="O74"/>
      <c r="P74"/>
      <c r="Q74"/>
      <c r="R74"/>
      <c r="S74"/>
      <c r="T74"/>
      <c r="U74"/>
      <c r="V74"/>
      <c r="W74"/>
      <c r="X74"/>
      <c r="Y74"/>
    </row>
    <row r="75" spans="1:25" s="2" customFormat="1" ht="13" x14ac:dyDescent="0.3">
      <c r="A75" s="281"/>
      <c r="B75" s="486" t="s">
        <v>304</v>
      </c>
      <c r="C75" s="486"/>
      <c r="D75" s="486"/>
      <c r="E75" s="487"/>
      <c r="F75" s="488"/>
      <c r="G75" s="82"/>
      <c r="H75"/>
      <c r="I75"/>
      <c r="J75"/>
      <c r="K75"/>
      <c r="L75"/>
      <c r="M75"/>
      <c r="N75"/>
      <c r="O75"/>
      <c r="P75"/>
      <c r="Q75"/>
      <c r="R75"/>
      <c r="S75"/>
      <c r="T75"/>
      <c r="U75"/>
      <c r="V75"/>
      <c r="W75"/>
      <c r="X75"/>
      <c r="Y75"/>
    </row>
    <row r="76" spans="1:25" s="2" customFormat="1" ht="23.5" customHeight="1" x14ac:dyDescent="0.25">
      <c r="A76" s="281"/>
      <c r="B76" s="846"/>
      <c r="C76" s="847"/>
      <c r="D76" s="847"/>
      <c r="E76" s="847"/>
      <c r="F76" s="848"/>
      <c r="G76" s="82"/>
      <c r="H76"/>
      <c r="I76"/>
      <c r="J76"/>
      <c r="K76"/>
      <c r="L76"/>
      <c r="M76"/>
      <c r="N76"/>
      <c r="O76"/>
      <c r="P76"/>
      <c r="Q76"/>
      <c r="R76"/>
      <c r="S76"/>
      <c r="T76"/>
      <c r="U76"/>
      <c r="V76"/>
      <c r="W76"/>
      <c r="X76"/>
      <c r="Y76"/>
    </row>
    <row r="77" spans="1:25" s="2" customFormat="1" ht="23.5" customHeight="1" x14ac:dyDescent="0.25">
      <c r="A77" s="281"/>
      <c r="B77" s="849"/>
      <c r="C77" s="850"/>
      <c r="D77" s="850"/>
      <c r="E77" s="850"/>
      <c r="F77" s="851"/>
      <c r="G77" s="82"/>
      <c r="H77"/>
      <c r="I77"/>
      <c r="J77"/>
      <c r="K77"/>
      <c r="L77"/>
      <c r="M77"/>
      <c r="N77"/>
      <c r="O77"/>
      <c r="P77"/>
      <c r="Q77"/>
      <c r="R77"/>
      <c r="S77"/>
      <c r="T77"/>
      <c r="U77"/>
      <c r="V77"/>
      <c r="W77"/>
      <c r="X77"/>
      <c r="Y77"/>
    </row>
    <row r="78" spans="1:25" ht="15" thickBot="1" x14ac:dyDescent="0.4">
      <c r="A78" s="311"/>
      <c r="B78" s="354"/>
      <c r="C78" s="354"/>
      <c r="D78" s="354"/>
      <c r="E78" s="354"/>
      <c r="F78" s="354"/>
      <c r="G78" s="314"/>
      <c r="I78" s="445"/>
      <c r="K78" s="445"/>
    </row>
    <row r="79" spans="1:25" ht="29" customHeight="1" x14ac:dyDescent="0.35">
      <c r="A79" s="440"/>
      <c r="B79" s="440"/>
      <c r="C79" s="440"/>
      <c r="D79" s="489"/>
      <c r="E79" s="489"/>
      <c r="F79" s="489"/>
      <c r="G79" s="125" t="str">
        <f>'User Select'!B40</f>
        <v>June 13, 2025</v>
      </c>
      <c r="I79" s="445"/>
      <c r="J79" s="4"/>
      <c r="K79" s="445"/>
    </row>
    <row r="80" spans="1:25" x14ac:dyDescent="0.35">
      <c r="A80" s="440"/>
      <c r="B80" s="440"/>
      <c r="C80" s="440"/>
      <c r="D80" s="489"/>
      <c r="E80" s="489"/>
      <c r="F80" s="489"/>
      <c r="G80" s="440"/>
      <c r="I80" s="445"/>
      <c r="J80" s="4"/>
      <c r="K80" s="445"/>
    </row>
    <row r="81" spans="1:10" ht="15.5" hidden="1" x14ac:dyDescent="0.35">
      <c r="A81" s="126" t="s">
        <v>33</v>
      </c>
      <c r="J81" s="5"/>
    </row>
    <row r="82" spans="1:10" hidden="1" x14ac:dyDescent="0.35">
      <c r="J82" s="5"/>
    </row>
    <row r="83" spans="1:10" hidden="1" x14ac:dyDescent="0.35">
      <c r="J83" s="5"/>
    </row>
    <row r="84" spans="1:10" hidden="1" x14ac:dyDescent="0.35">
      <c r="J84" s="5"/>
    </row>
  </sheetData>
  <sheetProtection algorithmName="SHA-512" hashValue="kE82ZA43m+APPr9i0Z0f6r5+cEzTIgFu2aL0WQLpFymXGYDj0fCQVD71gQkBnHh6ALSsIa9XhKXNvAQBpw01tA==" saltValue="FbR/K4l1WGWw/wb4RmkLsA==" spinCount="100000" sheet="1" objects="1" scenarios="1" formatRows="0"/>
  <mergeCells count="18">
    <mergeCell ref="B44:D44"/>
    <mergeCell ref="A8:G8"/>
    <mergeCell ref="B11:D11"/>
    <mergeCell ref="E11:F11"/>
    <mergeCell ref="A40:G40"/>
    <mergeCell ref="B43:D43"/>
    <mergeCell ref="B76:F77"/>
    <mergeCell ref="C45:D45"/>
    <mergeCell ref="C46:D46"/>
    <mergeCell ref="C47:D47"/>
    <mergeCell ref="C48:D48"/>
    <mergeCell ref="C49:D49"/>
    <mergeCell ref="C50:D50"/>
    <mergeCell ref="C51:D51"/>
    <mergeCell ref="B55:F56"/>
    <mergeCell ref="A61:G61"/>
    <mergeCell ref="B64:D64"/>
    <mergeCell ref="B65:D65"/>
  </mergeCells>
  <conditionalFormatting sqref="E45:E51">
    <cfRule type="expression" dxfId="3" priority="2">
      <formula>$M$1="Hide"</formula>
    </cfRule>
  </conditionalFormatting>
  <conditionalFormatting sqref="E66:E72">
    <cfRule type="expression" dxfId="2" priority="1">
      <formula>$M$1="Hide"</formula>
    </cfRule>
  </conditionalFormatting>
  <dataValidations count="25">
    <dataValidation type="decimal" allowBlank="1" showInputMessage="1" showErrorMessage="1" error="Enter an amount between 0 and 100." prompt="Report the estimated percent of usage for the specific facility type listed in Reference Column A." sqref="E66:E72" xr:uid="{8E1C7B11-B051-4BC3-818D-1693DC535095}">
      <formula1>0</formula1>
      <formula2>1</formula2>
    </dataValidation>
    <dataValidation type="decimal" allowBlank="1" showInputMessage="1" showErrorMessage="1" error="Enter an amount between 0 and 100." prompt="Report the percent of cost for the specific transportation type listed in Reference Column A." sqref="E45:E51" xr:uid="{DFA653C3-7F3E-4F70-A1F8-EFD1F970A72F}">
      <formula1>0</formula1>
      <formula2>1</formula2>
    </dataValidation>
    <dataValidation type="decimal" operator="greaterThanOrEqual" allowBlank="1" showInputMessage="1" showErrorMessage="1" error="Please enter a value greater than 0." prompt="Report the total employer portion of insurance premiums for health, dental, and vision insurance." sqref="E19" xr:uid="{1DB34C2B-918D-4FD6-98E1-3D6631A92CE8}">
      <formula1>0</formula1>
    </dataValidation>
    <dataValidation allowBlank="1" showInputMessage="1" showErrorMessage="1" prompt="Estimates total facility costs for the usage listed in Reference Column A at your organization during the reporting period." sqref="F66:F72" xr:uid="{FC40C5F7-2DEC-4266-A2B3-C6D4EA5FDEA8}"/>
    <dataValidation allowBlank="1" showInputMessage="1" showErrorMessage="1" prompt="Estimates total transportation costs for the type listed in Reference Column A at your organization during the reporting period." sqref="F45:F51" xr:uid="{87AFB1C4-BF38-420E-BB69-ED423ABC4A5B}"/>
    <dataValidation allowBlank="1" showInputMessage="1" prompt="Please describe any other facility costs your organization incurred that do not correspond to the categories listed above." sqref="B76:F77" xr:uid="{A6566EE2-7A94-4EFC-8142-9DFBA903569D}"/>
    <dataValidation allowBlank="1" showInputMessage="1" prompt="Please describe any other transportation costs your organization incurred that do not correspond to the types listed above." sqref="B55:F56" xr:uid="{71CEA46C-5225-46C3-A2E3-E6A84B1C786B}"/>
    <dataValidation type="decimal" operator="greaterThanOrEqual" allowBlank="1" showInputMessage="1" showErrorMessage="1" error="Please enter a value greater than 0." prompt="Report all facility costs here. Please refer to the Instructions document for examples of related costs." sqref="E27" xr:uid="{CF5A6497-34AB-436B-A08E-A8DB5CBD218B}">
      <formula1>0</formula1>
    </dataValidation>
    <dataValidation type="decimal" operator="greaterThanOrEqual" allowBlank="1" showInputMessage="1" showErrorMessage="1" error="Please enter a value greater than 0." prompt="Report all administrative, program support, and overhead costs here, excluding personnel, transportation, and facility costs. Please refer to the Instructions document for examples of related costs." sqref="E28" xr:uid="{8828611A-3866-44C8-B0FD-921FB3DAA8BD}">
      <formula1>0</formula1>
    </dataValidation>
    <dataValidation type="decimal" operator="greaterThan" allowBlank="1" showInputMessage="1" showErrorMessage="1" error="Please enter a value greater than 0." prompt="Report all other non-client-related transportation costs here. Includes cost of transportation to trainings or conferences and other administrative transportation costs." sqref="E24" xr:uid="{7D9933E4-4FEF-4CFA-9E54-8D132C760ADD}">
      <formula1>-1</formula1>
    </dataValidation>
    <dataValidation type="decimal" operator="greaterThanOrEqual" allowBlank="1" showInputMessage="1" showErrorMessage="1" error="Please enter a value greater than 0." prompt="Report all transportation costs related to direct care services. Do not include wages paid to direct care staff that have already been reported on row A1 above." sqref="E23" xr:uid="{B09154F3-CBEF-494C-95F6-5EAC48281633}">
      <formula1>0</formula1>
    </dataValidation>
    <dataValidation type="decimal" operator="greaterThanOrEqual" allowBlank="1" showInputMessage="1" showErrorMessage="1" error="Please enter a value greater than 0." prompt="Report any other employee benefit costs not already included in rows B1-B3." sqref="E20" xr:uid="{A9173879-409B-4512-A207-4975E2800A75}">
      <formula1>0</formula1>
    </dataValidation>
    <dataValidation operator="greaterThan" allowBlank="1" showInputMessage="1" showErrorMessage="1" prompt="Represents total Medicaid non-allowable costs at your organization for the reporting period." sqref="F33" xr:uid="{2634F747-8CA2-439D-B4BB-24D70ADC6C44}"/>
    <dataValidation operator="greaterThan" allowBlank="1" showInputMessage="1" showErrorMessage="1" prompt="Represents total admin, program support, and overhead costs, excluding personnel and transportation costs, at your organization for the reporting period." sqref="F29" xr:uid="{87E618CF-B0B4-42E1-A07F-CFD962B78CBE}"/>
    <dataValidation operator="greaterThan" allowBlank="1" showInputMessage="1" showErrorMessage="1" prompt="Represents total transportation costs at your organization for the reporting period." sqref="F25" xr:uid="{F1BAB76B-C98D-4567-AEEC-A2A29BECE1E5}"/>
    <dataValidation operator="greaterThan" allowBlank="1" showInputMessage="1" showErrorMessage="1" prompt="Represents total benefits costs for all employees at your organization for the reporting period." sqref="F21" xr:uid="{B4F54ADE-8A0F-4026-B7A7-5B2C95848626}"/>
    <dataValidation operator="greaterThan" allowBlank="1" showInputMessage="1" showErrorMessage="1" prompt="Represents total salary and wage costs for all employees at your organization for the reporting period." sqref="F15" xr:uid="{A386CE19-9D2B-41E6-9944-A98D1D282603}"/>
    <dataValidation type="decimal" operator="greaterThanOrEqual" allowBlank="1" showInputMessage="1" showErrorMessage="1" error="Please enter a value greater than 0." prompt="Report all other Medicaid non-allowable costs here. Please refer to the Instructions document for examples of what is considered Medicaid non-allowable other than room and board." sqref="E32" xr:uid="{FABD748D-B15D-4063-8CBE-09144B07A5C1}">
      <formula1>0</formula1>
    </dataValidation>
    <dataValidation type="decimal" operator="greaterThanOrEqual" allowBlank="1" showInputMessage="1" showErrorMessage="1" error="Please enter a value greater than 0." prompt="Report the total employer costs of contributing to an employer-sponsored retirement plan. Do not include employee contributions here." sqref="E18" xr:uid="{D7F05E39-EC9F-4962-BC20-9F914D82E4EB}">
      <formula1>0</formula1>
    </dataValidation>
    <dataValidation type="decimal" operator="greaterThanOrEqual" allowBlank="1" showInputMessage="1" showErrorMessage="1" error="Please enter a value greater than 0." prompt="Report the total employer portion of taxes and fees. Do not include any portion of the taxes that are withheld from employee paychecks. Additionally, do not include any employee benefits here." sqref="E17" xr:uid="{E6F945B1-BB57-4796-B5F8-D2D7F56CA4DE}">
      <formula1>0</formula1>
    </dataValidation>
    <dataValidation operator="greaterThan" allowBlank="1" showErrorMessage="1" sqref="E12:F12 F13:F14 E15 E16:F16 F17:F20 E21:E22 E33 F30:F32 E34:F34 E25:E26 E29:E30 F26:F28 F22:F24" xr:uid="{0C836A15-9FEA-4111-8058-E8FFB996C3B2}"/>
    <dataValidation type="decimal" operator="greaterThanOrEqual" allowBlank="1" showInputMessage="1" showErrorMessage="1" error="Please enter a value greater than 0." prompt="Report all room and board costs here. Please refer to the Instructions document for examples of what qualifies as room and board costs." sqref="E31" xr:uid="{27ED42EF-BC37-4AA9-B0A5-DA9EAACE257A}">
      <formula1>0</formula1>
    </dataValidation>
    <dataValidation operator="greaterThan" allowBlank="1" showInputMessage="1" showErrorMessage="1" prompt="Represents the organization's overall costs for the reporting period. This amount should align with your internal financial reports." sqref="F35" xr:uid="{71148561-91BD-45B3-BDE2-09AA57224B06}"/>
    <dataValidation type="decimal" operator="greaterThanOrEqual" allowBlank="1" showInputMessage="1" showErrorMessage="1" error="Please enter a value greater than 0." prompt="Report the total administrative and support staff salaries and wages for the reporting period." sqref="E14" xr:uid="{0F33B983-D387-4222-9317-30494C523683}">
      <formula1>0</formula1>
    </dataValidation>
    <dataValidation type="decimal" operator="greaterThanOrEqual" allowBlank="1" showInputMessage="1" showErrorMessage="1" error="Please enter a value greater than 0." prompt="Report the total clinical/direct care staff and supervisor salaries and wages for the reporting period." sqref="E13" xr:uid="{E196B109-6778-4BB5-A309-E79834393967}">
      <formula1>0</formula1>
    </dataValidation>
  </dataValidations>
  <printOptions horizontalCentered="1"/>
  <pageMargins left="0.25" right="0.25" top="0.6" bottom="0.6" header="0.25" footer="0.25"/>
  <pageSetup scale="79" fitToHeight="0" orientation="landscape" r:id="rId1"/>
  <headerFooter>
    <oddFooter>&amp;L&amp;"Arial,Regular"&amp;10&amp;A&amp;C&amp;"Arial,Bold"&amp;10Milliman&amp;R&amp;"Arial,Regular"&amp;10Page &amp;P</oddFooter>
  </headerFooter>
  <rowBreaks count="2" manualBreakCount="2">
    <brk id="36" max="6" man="1"/>
    <brk id="5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26</vt:i4>
      </vt:variant>
    </vt:vector>
  </HeadingPairs>
  <TitlesOfParts>
    <vt:vector size="39" baseType="lpstr">
      <vt:lpstr>Read Me</vt:lpstr>
      <vt:lpstr>1. Information and Attestation</vt:lpstr>
      <vt:lpstr>2. Direct Care Staff</vt:lpstr>
      <vt:lpstr>3. Supervisors</vt:lpstr>
      <vt:lpstr>4. Additional Compensation</vt:lpstr>
      <vt:lpstr>5. Productivity</vt:lpstr>
      <vt:lpstr>6. Training and PTO</vt:lpstr>
      <vt:lpstr>7. Provider Costs</vt:lpstr>
      <vt:lpstr>8. Service-Specific Assumptions</vt:lpstr>
      <vt:lpstr>9. Supportive Living</vt:lpstr>
      <vt:lpstr>10. Survey Feedback</vt:lpstr>
      <vt:lpstr>11. Scratchpad</vt:lpstr>
      <vt:lpstr>Limitations</vt:lpstr>
      <vt:lpstr>'8. Service-Specific Assumptions'!Dir_Indir_Time</vt:lpstr>
      <vt:lpstr>No_Vehicles</vt:lpstr>
      <vt:lpstr>'1. Information and Attestation'!Print_Area</vt:lpstr>
      <vt:lpstr>'10. Survey Feedback'!Print_Area</vt:lpstr>
      <vt:lpstr>'11. Scratchpad'!Print_Area</vt:lpstr>
      <vt:lpstr>'2. Direct Care Staff'!Print_Area</vt:lpstr>
      <vt:lpstr>'3. Supervisors'!Print_Area</vt:lpstr>
      <vt:lpstr>'4. Additional Compensation'!Print_Area</vt:lpstr>
      <vt:lpstr>'5. Productivity'!Print_Area</vt:lpstr>
      <vt:lpstr>'6. Training and PTO'!Print_Area</vt:lpstr>
      <vt:lpstr>'7. Provider Costs'!Print_Area</vt:lpstr>
      <vt:lpstr>'8. Service-Specific Assumptions'!Print_Area</vt:lpstr>
      <vt:lpstr>'9. Supportive Living'!Print_Area</vt:lpstr>
      <vt:lpstr>Limitations!Print_Area</vt:lpstr>
      <vt:lpstr>'Read Me'!Print_Area</vt:lpstr>
      <vt:lpstr>Print_Area</vt:lpstr>
      <vt:lpstr>'2. Direct Care Staff'!Print_Titles</vt:lpstr>
      <vt:lpstr>'3. Supervisors'!Print_Titles</vt:lpstr>
      <vt:lpstr>'6. Training and PTO'!Print_Titles</vt:lpstr>
      <vt:lpstr>'8. Service-Specific Assumptions'!Print_Titles</vt:lpstr>
      <vt:lpstr>'9. Supportive Living'!Print_Titles</vt:lpstr>
      <vt:lpstr>Print_Titles</vt:lpstr>
      <vt:lpstr>Prov_Group</vt:lpstr>
      <vt:lpstr>Rpt_Prd</vt:lpstr>
      <vt:lpstr>Std_Week</vt:lpstr>
      <vt:lpstr>Yes_No_Dropdown</vt:lpstr>
    </vt:vector>
  </TitlesOfParts>
  <Company>Milliman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Caulk</dc:creator>
  <cp:lastModifiedBy>Kyle Caulk</cp:lastModifiedBy>
  <dcterms:created xsi:type="dcterms:W3CDTF">2025-06-13T14:54:01Z</dcterms:created>
  <dcterms:modified xsi:type="dcterms:W3CDTF">2025-06-13T14:54:57Z</dcterms:modified>
</cp:coreProperties>
</file>